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YamashitaTaka\Downloads\"/>
    </mc:Choice>
  </mc:AlternateContent>
  <bookViews>
    <workbookView xWindow="0" yWindow="0" windowWidth="20490" windowHeight="7530"/>
  </bookViews>
  <sheets>
    <sheet name="診療所用" sheetId="5" r:id="rId1"/>
    <sheet name="通帳コピー" sheetId="7" r:id="rId2"/>
  </sheets>
  <definedNames>
    <definedName name="_xlnm._FilterDatabase" localSheetId="0" hidden="1">診療所用!$A$24:$M$84</definedName>
    <definedName name="_xlnm.Print_Area" localSheetId="0">診療所用!$A$1:$M$153</definedName>
    <definedName name="_xlnm.Print_Area" localSheetId="1">通帳コピー!$A$1:$I$34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7" i="5" l="1"/>
  <c r="I10" i="5" l="1"/>
  <c r="K103" i="5" l="1"/>
  <c r="K106" i="5" l="1"/>
  <c r="C100" i="5"/>
  <c r="B52" i="5" l="1"/>
  <c r="I33" i="5"/>
  <c r="J33" i="5" s="1"/>
  <c r="I11" i="5"/>
  <c r="I14" i="5"/>
  <c r="I83" i="5" l="1"/>
  <c r="I82" i="5"/>
  <c r="I81" i="5"/>
  <c r="I79" i="5"/>
  <c r="I78" i="5"/>
  <c r="I77" i="5"/>
  <c r="C137" i="5" s="1"/>
  <c r="I75" i="5"/>
  <c r="I74" i="5"/>
  <c r="I73" i="5"/>
  <c r="I71" i="5"/>
  <c r="I70" i="5"/>
  <c r="I69" i="5"/>
  <c r="J69" i="5" s="1"/>
  <c r="I67" i="5"/>
  <c r="I66" i="5"/>
  <c r="I65" i="5"/>
  <c r="I63" i="5"/>
  <c r="I62" i="5"/>
  <c r="I61" i="5"/>
  <c r="J61" i="5" s="1"/>
  <c r="I59" i="5"/>
  <c r="I58" i="5"/>
  <c r="I57" i="5"/>
  <c r="J57" i="5" s="1"/>
  <c r="I51" i="5"/>
  <c r="I50" i="5"/>
  <c r="I49" i="5"/>
  <c r="J49" i="5" s="1"/>
  <c r="I47" i="5"/>
  <c r="I46" i="5"/>
  <c r="I45" i="5"/>
  <c r="I43" i="5"/>
  <c r="I42" i="5"/>
  <c r="I41" i="5"/>
  <c r="J41" i="5" s="1"/>
  <c r="I39" i="5"/>
  <c r="I38" i="5"/>
  <c r="I37" i="5"/>
  <c r="I35" i="5"/>
  <c r="I34" i="5"/>
  <c r="I31" i="5"/>
  <c r="I30" i="5"/>
  <c r="I27" i="5"/>
  <c r="I26" i="5"/>
  <c r="I23" i="5"/>
  <c r="I22" i="5"/>
  <c r="I19" i="5"/>
  <c r="I18" i="5"/>
  <c r="I15"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I89" i="5" l="1"/>
  <c r="C129" i="5"/>
  <c r="C132" i="5"/>
  <c r="C133" i="5"/>
  <c r="C130" i="5"/>
  <c r="I88" i="5"/>
  <c r="C127" i="5"/>
  <c r="J45" i="5"/>
  <c r="N45" i="5" s="1"/>
  <c r="C136" i="5"/>
  <c r="C138" i="5"/>
  <c r="J81" i="5"/>
  <c r="N81" i="5" s="1"/>
  <c r="C128" i="5"/>
  <c r="J73" i="5"/>
  <c r="N73" i="5" s="1"/>
  <c r="J77" i="5"/>
  <c r="N77" i="5" s="1"/>
  <c r="I90" i="5"/>
  <c r="J37" i="5"/>
  <c r="N37" i="5" s="1"/>
  <c r="N41" i="5"/>
  <c r="N57" i="5"/>
  <c r="N61" i="5"/>
  <c r="C134" i="5"/>
  <c r="J65" i="5"/>
  <c r="N65" i="5" s="1"/>
  <c r="C131" i="5"/>
  <c r="N49" i="5"/>
  <c r="C135" i="5"/>
  <c r="N69" i="5"/>
  <c r="F123" i="5" l="1"/>
  <c r="F122" i="5"/>
  <c r="N33" i="5"/>
  <c r="C139" i="5"/>
  <c r="E137" i="5" l="1"/>
  <c r="E133" i="5"/>
  <c r="E129" i="5"/>
  <c r="E138" i="5"/>
  <c r="E134" i="5"/>
  <c r="E130" i="5"/>
  <c r="E131" i="5"/>
  <c r="E132" i="5"/>
  <c r="E128" i="5"/>
  <c r="E136" i="5"/>
  <c r="E127" i="5"/>
  <c r="E135" i="5"/>
  <c r="I136" i="5"/>
  <c r="I132" i="5"/>
  <c r="I128" i="5"/>
  <c r="I137" i="5"/>
  <c r="I133" i="5"/>
  <c r="I129" i="5"/>
  <c r="I134" i="5"/>
  <c r="I130" i="5"/>
  <c r="I138" i="5"/>
  <c r="I127" i="5"/>
  <c r="I135" i="5"/>
  <c r="I131" i="5"/>
  <c r="L135" i="5" l="1"/>
  <c r="M135" i="5" s="1"/>
  <c r="L132" i="5"/>
  <c r="M132" i="5" s="1"/>
  <c r="L138" i="5"/>
  <c r="M138" i="5" s="1"/>
  <c r="L136" i="5"/>
  <c r="M136" i="5" s="1"/>
  <c r="L129" i="5"/>
  <c r="M129" i="5" s="1"/>
  <c r="L133" i="5"/>
  <c r="M133" i="5" s="1"/>
  <c r="L127" i="5"/>
  <c r="E139" i="5"/>
  <c r="L131" i="5"/>
  <c r="M131" i="5" s="1"/>
  <c r="I139" i="5"/>
  <c r="L130" i="5"/>
  <c r="M130" i="5" s="1"/>
  <c r="L128" i="5"/>
  <c r="M128" i="5" s="1"/>
  <c r="L134" i="5"/>
  <c r="M134" i="5" s="1"/>
  <c r="L137" i="5"/>
  <c r="M137" i="5" s="1"/>
  <c r="L139" i="5" l="1"/>
  <c r="M127" i="5"/>
  <c r="M139" i="5" s="1"/>
  <c r="F116" i="5" s="1"/>
</calcChain>
</file>

<file path=xl/comments1.xml><?xml version="1.0" encoding="utf-8"?>
<comments xmlns="http://schemas.openxmlformats.org/spreadsheetml/2006/main">
  <authors>
    <author>大阪府</author>
    <author>厚生労働省ネットワークシステム</author>
  </authors>
  <commentList>
    <comment ref="M1" authorId="0" shapeId="0">
      <text>
        <r>
          <rPr>
            <b/>
            <sz val="36"/>
            <color indexed="81"/>
            <rFont val="MS P ゴシック"/>
            <family val="3"/>
            <charset val="128"/>
          </rPr>
          <t>ピンクに着色したセルにご記入ください。</t>
        </r>
      </text>
    </comment>
    <comment ref="J6" authorId="1"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150×4×3,000+（150×1+140×3）×2,000＝2,940,000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<sst xmlns="http://schemas.openxmlformats.org/spreadsheetml/2006/main" count="152" uniqueCount="85">
  <si>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</si>
  <si>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</si>
  <si>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</si>
  <si>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</si>
  <si>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</si>
  <si>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</si>
  <si>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</si>
  <si>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</si>
  <si>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</si>
  <si>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</si>
  <si>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</si>
  <si>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</si>
  <si>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</si>
  <si>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</si>
  <si>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</si>
  <si>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</si>
  <si>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</si>
  <si>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</si>
  <si>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　5月9日から7月31日の期間において、別紙報告書のとおりコロナワクチンウイルスの接種を実施したため、以下のとおり請求する。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</si>
  <si>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</si>
  <si>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</si>
  <si>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</si>
  <si>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</si>
  <si>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</si>
  <si>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</si>
  <si>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</si>
  <si>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</si>
  <si>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</si>
  <si>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</si>
  <si>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</si>
  <si>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</si>
  <si>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</si>
  <si>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</si>
  <si>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</si>
  <si>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</si>
  <si>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</si>
  <si>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</si>
  <si>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</si>
  <si>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</si>
  <si>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</si>
  <si>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</si>
  <si>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</si>
  <si>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</si>
  <si>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</si>
  <si>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</si>
  <si>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</si>
  <si>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</si>
  <si>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</si>
  <si>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</si>
  <si>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</si>
  <si>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</si>
  <si>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</si>
  <si>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</si>
  <si>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医療機関名称</t>
    <phoneticPr fontId="2"/>
  </si>
  <si>
    <t>○○クリニック（又は△△法人□□クリニック）</t>
    <rPh sb="8" eb="9">
      <t>マタ</t>
    </rPh>
    <rPh sb="12" eb="14">
      <t>ホウジン</t>
    </rPh>
    <phoneticPr fontId="2"/>
  </si>
  <si>
    <t>様式１（診療所用）</t>
    <rPh sb="4" eb="7">
      <t>シンリョウジョ</t>
    </rPh>
    <rPh sb="7" eb="8">
      <t>ヨウ</t>
    </rPh>
    <phoneticPr fontId="2"/>
  </si>
  <si>
    <t>令和　　年　　月　　日</t>
    <rPh sb="0" eb="2">
      <t>レイワ</t>
    </rPh>
    <rPh sb="4" eb="5">
      <t>ネン</t>
    </rPh>
    <rPh sb="7" eb="8">
      <t>ガツ</t>
    </rPh>
    <rPh sb="10" eb="11">
      <t>ヒ</t>
    </rPh>
    <phoneticPr fontId="2"/>
  </si>
  <si>
    <t>大阪府知事　様</t>
    <rPh sb="0" eb="3">
      <t>オオサカフ</t>
    </rPh>
    <rPh sb="3" eb="5">
      <t>チジ</t>
    </rPh>
    <rPh sb="6" eb="7">
      <t>サマ</t>
    </rPh>
    <phoneticPr fontId="2"/>
  </si>
  <si>
    <t>郵便番号</t>
    <rPh sb="0" eb="4">
      <t>ユウビンバンゴウ</t>
    </rPh>
    <phoneticPr fontId="2"/>
  </si>
  <si>
    <t>医療機関所在地</t>
    <rPh sb="0" eb="2">
      <t>イリョウ</t>
    </rPh>
    <rPh sb="2" eb="4">
      <t>キカン</t>
    </rPh>
    <rPh sb="4" eb="7">
      <t>ショザイチ</t>
    </rPh>
    <phoneticPr fontId="2"/>
  </si>
  <si>
    <t>医療機関名称</t>
    <rPh sb="0" eb="2">
      <t>イリョウ</t>
    </rPh>
    <rPh sb="2" eb="4">
      <t>キカン</t>
    </rPh>
    <rPh sb="4" eb="6">
      <t>メイショウ</t>
    </rPh>
    <phoneticPr fontId="2"/>
  </si>
  <si>
    <t>代表者職氏名</t>
    <rPh sb="0" eb="3">
      <t>ダイヒョウシャ</t>
    </rPh>
    <rPh sb="3" eb="4">
      <t>ショク</t>
    </rPh>
    <rPh sb="4" eb="6">
      <t>シメイ</t>
    </rPh>
    <phoneticPr fontId="2"/>
  </si>
  <si>
    <t>〒</t>
    <phoneticPr fontId="2"/>
  </si>
  <si>
    <t>【事務担当者】</t>
    <rPh sb="1" eb="3">
      <t>ジム</t>
    </rPh>
    <rPh sb="3" eb="6">
      <t>タントウシャ</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</si>
  <si>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</si>
  <si>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</si>
  <si>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</si>
  <si>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部署名</t>
    <rPh sb="0" eb="2">
      <t>ブショ</t>
    </rPh>
    <rPh sb="2" eb="3">
      <t>メイ</t>
    </rPh>
    <phoneticPr fontId="2"/>
  </si>
  <si>
    <t>（代表者職氏名）××　××</t>
    <rPh sb="1" eb="4">
      <t>ダイヒョウシャ</t>
    </rPh>
    <rPh sb="4" eb="5">
      <t>ショク</t>
    </rPh>
    <rPh sb="5" eb="7">
      <t>シメイ</t>
    </rPh>
    <phoneticPr fontId="2"/>
  </si>
  <si>
    <t>5月9日の週</t>
    <rPh sb="1" eb="2">
      <t>ガツ</t>
    </rPh>
    <rPh sb="3" eb="4">
      <t>ニチ</t>
    </rPh>
    <rPh sb="5" eb="6">
      <t>シュウ</t>
    </rPh>
    <phoneticPr fontId="2"/>
  </si>
  <si>
    <t>5月16日の週</t>
    <rPh sb="1" eb="2">
      <t>ガツ</t>
    </rPh>
    <rPh sb="4" eb="5">
      <t>ニチ</t>
    </rPh>
    <rPh sb="6" eb="7">
      <t>シュウ</t>
    </rPh>
    <phoneticPr fontId="2"/>
  </si>
  <si>
    <t>5月23日の週</t>
    <rPh sb="1" eb="2">
      <t>ガツ</t>
    </rPh>
    <rPh sb="4" eb="5">
      <t>ニチ</t>
    </rPh>
    <rPh sb="6" eb="7">
      <t>シュウ</t>
    </rPh>
    <phoneticPr fontId="2"/>
  </si>
  <si>
    <t>5月30日の週</t>
    <rPh sb="1" eb="2">
      <t>ガツ</t>
    </rPh>
    <rPh sb="4" eb="5">
      <t>ニチ</t>
    </rPh>
    <rPh sb="6" eb="7">
      <t>シュウ</t>
    </rPh>
    <phoneticPr fontId="2"/>
  </si>
  <si>
    <t>6月6日の週</t>
    <rPh sb="1" eb="2">
      <t>ガツ</t>
    </rPh>
    <rPh sb="3" eb="4">
      <t>ニチ</t>
    </rPh>
    <rPh sb="5" eb="6">
      <t>シュウ</t>
    </rPh>
    <phoneticPr fontId="2"/>
  </si>
  <si>
    <t>6月13日の週</t>
    <rPh sb="1" eb="2">
      <t>ガツ</t>
    </rPh>
    <rPh sb="4" eb="5">
      <t>ニチ</t>
    </rPh>
    <rPh sb="6" eb="7">
      <t>シュウ</t>
    </rPh>
    <phoneticPr fontId="2"/>
  </si>
  <si>
    <t>6月20日の週</t>
    <rPh sb="1" eb="2">
      <t>ガツ</t>
    </rPh>
    <rPh sb="4" eb="5">
      <t>ニチ</t>
    </rPh>
    <rPh sb="6" eb="7">
      <t>シュウ</t>
    </rPh>
    <phoneticPr fontId="2"/>
  </si>
  <si>
    <t>6月27日の週</t>
    <rPh sb="1" eb="2">
      <t>ガツ</t>
    </rPh>
    <rPh sb="4" eb="5">
      <t>ニチ</t>
    </rPh>
    <rPh sb="6" eb="7">
      <t>シュウ</t>
    </rPh>
    <phoneticPr fontId="2"/>
  </si>
  <si>
    <t>7月4日の週</t>
    <rPh sb="1" eb="2">
      <t>ガツ</t>
    </rPh>
    <rPh sb="3" eb="4">
      <t>ニチ</t>
    </rPh>
    <rPh sb="5" eb="6">
      <t>シュウ</t>
    </rPh>
    <phoneticPr fontId="2"/>
  </si>
  <si>
    <t>7月11日の週</t>
    <rPh sb="1" eb="2">
      <t>ガツ</t>
    </rPh>
    <rPh sb="4" eb="5">
      <t>ニチ</t>
    </rPh>
    <rPh sb="6" eb="7">
      <t>シュウ</t>
    </rPh>
    <phoneticPr fontId="2"/>
  </si>
  <si>
    <t>7月18日の週</t>
    <rPh sb="1" eb="2">
      <t>ガツ</t>
    </rPh>
    <rPh sb="4" eb="5">
      <t>ニチ</t>
    </rPh>
    <rPh sb="6" eb="7">
      <t>シュウ</t>
    </rPh>
    <phoneticPr fontId="2"/>
  </si>
  <si>
    <t>7月25日の週</t>
    <rPh sb="1" eb="2">
      <t>ガツ</t>
    </rPh>
    <rPh sb="4" eb="5">
      <t>ニチ</t>
    </rPh>
    <rPh sb="6" eb="7">
      <t>シュウ</t>
    </rPh>
    <phoneticPr fontId="2"/>
  </si>
  <si>
    <t>通帳コピー【表面】</t>
    <rPh sb="0" eb="2">
      <t>ツウチョウ</t>
    </rPh>
    <rPh sb="6" eb="7">
      <t>オモテ</t>
    </rPh>
    <rPh sb="7" eb="8">
      <t>メン</t>
    </rPh>
    <phoneticPr fontId="2"/>
  </si>
  <si>
    <t>通帳コピー【裏面】</t>
    <rPh sb="0" eb="2">
      <t>ツウチョウ</t>
    </rPh>
    <rPh sb="6" eb="7">
      <t>ウラ</t>
    </rPh>
    <rPh sb="7" eb="8">
      <t>メン</t>
    </rPh>
    <phoneticPr fontId="2"/>
  </si>
  <si>
    <t>保険医療機関コード等
又は類似コード（10桁）</t>
    <rPh sb="0" eb="2">
      <t>ホケン</t>
    </rPh>
    <rPh sb="2" eb="4">
      <t>イリョウ</t>
    </rPh>
    <rPh sb="4" eb="6">
      <t>キカン</t>
    </rPh>
    <rPh sb="9" eb="10">
      <t>トウ</t>
    </rPh>
    <rPh sb="11" eb="12">
      <t>マタ</t>
    </rPh>
    <rPh sb="13" eb="15">
      <t>ルイジ</t>
    </rPh>
    <rPh sb="21" eb="22">
      <t>ケタ</t>
    </rPh>
    <phoneticPr fontId="2"/>
  </si>
  <si>
    <t>※　以下の項目については、Web申請される場合は入力不要です（Web申請で同じ項目を入力していただきます）。</t>
    <rPh sb="21" eb="2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</si>
</sst>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411]ggge&quot;年&quot;m&quot;月&quot;d&quot;日&quot;;@"/>
  </numFmts>
  <fonts count="3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4"/>
      <color theme="1"/>
      <name val="游ゴシック"/>
      <family val="3"/>
      <charset val="128"/>
      <scheme val="minor"/>
    </font>
    <font>
      <b/>
      <sz val="3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4" xfId="2" applyFont="1" applyBorder="1">
      <alignment vertical="center"/>
    </xf>
    <xf numFmtId="0" fontId="13" fillId="0" borderId="4"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0" fontId="8" fillId="0" borderId="1" xfId="0" applyFont="1" applyBorder="1">
      <alignment vertical="center"/>
    </xf>
    <xf numFmtId="0" fontId="8" fillId="0" borderId="0" xfId="0" applyFont="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4" xfId="0" applyFont="1" applyBorder="1">
      <alignment vertical="center"/>
    </xf>
    <xf numFmtId="0" fontId="11" fillId="0" borderId="2"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0" fontId="6" fillId="0" borderId="0" xfId="0" applyFont="1">
      <alignment vertical="center"/>
    </xf>
    <xf numFmtId="0" fontId="24" fillId="0" borderId="0" xfId="0" applyFont="1">
      <alignment vertical="center"/>
    </xf>
    <xf numFmtId="0" fontId="0" fillId="0" borderId="4" xfId="0" applyBorder="1">
      <alignment vertical="center"/>
    </xf>
    <xf numFmtId="0" fontId="30" fillId="0" borderId="0" xfId="0" applyFont="1" applyAlignment="1">
      <alignment horizontal="right" vertical="center"/>
    </xf>
    <xf numFmtId="0" fontId="11" fillId="0" borderId="4" xfId="2" applyFont="1" applyBorder="1">
      <alignment vertical="center"/>
    </xf>
    <xf numFmtId="0" fontId="30" fillId="0" borderId="0" xfId="0" applyFont="1">
      <alignment vertical="center"/>
    </xf>
    <xf numFmtId="0" fontId="29" fillId="0" borderId="0" xfId="0" applyFont="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0" fontId="0" fillId="0" borderId="0" xfId="0">
      <alignment vertical="center"/>
    </xf>
    <xf numFmtId="0" fontId="18" fillId="0" borderId="0" xfId="0" applyFont="1" applyAlignment="1">
      <alignment vertical="center"/>
    </xf>
    <xf numFmtId="0" fontId="11" fillId="0" borderId="0" xfId="0" applyFont="1">
      <alignment vertical="center"/>
    </xf>
    <xf numFmtId="0" fontId="0" fillId="0" borderId="0" xfId="0">
      <alignment vertical="center"/>
    </xf>
    <xf numFmtId="0" fontId="14" fillId="0" borderId="0" xfId="0" applyFont="1" applyAlignment="1">
      <alignment vertical="top" wrapText="1"/>
    </xf>
    <xf numFmtId="0" fontId="11" fillId="0" borderId="4" xfId="2" applyFont="1" applyBorder="1">
      <alignment vertical="center"/>
    </xf>
    <xf numFmtId="38" fontId="8" fillId="0" borderId="16" xfId="1" applyFont="1" applyBorder="1">
      <alignment vertical="center"/>
    </xf>
    <xf numFmtId="0" fontId="25" fillId="0" borderId="0" xfId="0" applyFont="1">
      <alignment vertical="center"/>
    </xf>
    <xf numFmtId="0" fontId="0" fillId="0" borderId="6" xfId="0" applyBorder="1">
      <alignment vertical="center"/>
    </xf>
    <xf numFmtId="0" fontId="11" fillId="0" borderId="6" xfId="2" applyFont="1" applyBorder="1">
      <alignment vertical="center"/>
    </xf>
    <xf numFmtId="0" fontId="0" fillId="0" borderId="3" xfId="0" applyBorder="1">
      <alignment vertical="center"/>
    </xf>
    <xf numFmtId="0" fontId="0" fillId="0" borderId="2" xfId="0" applyBorder="1">
      <alignment vertical="center"/>
    </xf>
    <xf numFmtId="0" fontId="11" fillId="0" borderId="6" xfId="0" applyFont="1" applyBorder="1">
      <alignment vertical="center"/>
    </xf>
    <xf numFmtId="0" fontId="28" fillId="0" borderId="4" xfId="0" applyFont="1" applyBorder="1">
      <alignment vertical="center"/>
    </xf>
    <xf numFmtId="0" fontId="0" fillId="0" borderId="0" xfId="0">
      <alignment vertical="center"/>
    </xf>
    <xf numFmtId="0" fontId="31" fillId="0" borderId="0" xfId="0" applyFont="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8" fillId="0" borderId="0" xfId="0" applyFont="1" applyBorder="1" applyProtection="1">
      <alignment vertical="center"/>
      <protection locked="0"/>
    </xf>
    <xf numFmtId="0" fontId="25" fillId="3" borderId="0" xfId="0" applyFont="1" applyFill="1" applyAlignment="1" applyProtection="1">
      <alignment vertical="center" shrinkToFit="1"/>
      <protection locked="0"/>
    </xf>
    <xf numFmtId="0" fontId="0" fillId="0" borderId="0" xfId="0">
      <alignment vertical="center"/>
    </xf>
    <xf numFmtId="0" fontId="11" fillId="0" borderId="0" xfId="0" applyFont="1">
      <alignment vertical="center"/>
    </xf>
    <xf numFmtId="38" fontId="11" fillId="0" borderId="0" xfId="1" applyFont="1" applyBorder="1" applyAlignment="1">
      <alignment horizontal="right" vertical="center"/>
    </xf>
    <xf numFmtId="0" fontId="18" fillId="0" borderId="0" xfId="0" applyFont="1" applyBorder="1" applyAlignment="1">
      <alignment vertical="center"/>
    </xf>
    <xf numFmtId="0" fontId="20" fillId="0" borderId="16" xfId="0" applyFont="1" applyFill="1" applyBorder="1">
      <alignment vertical="center"/>
    </xf>
    <xf numFmtId="0" fontId="8" fillId="0" borderId="1" xfId="0" applyFont="1" applyBorder="1" applyAlignment="1" applyProtection="1">
      <alignment horizontal="center" vertical="center" shrinkToFit="1"/>
      <protection locked="0"/>
    </xf>
    <xf numFmtId="0" fontId="27" fillId="3" borderId="4" xfId="0" applyFont="1" applyFill="1" applyBorder="1" applyAlignment="1" applyProtection="1">
      <alignment vertical="center" shrinkToFit="1"/>
      <protection locked="0"/>
    </xf>
    <xf numFmtId="0" fontId="10" fillId="3" borderId="4" xfId="0" applyFont="1" applyFill="1" applyBorder="1" applyAlignment="1" applyProtection="1">
      <alignment vertical="center" shrinkToFit="1"/>
      <protection locked="0"/>
    </xf>
    <xf numFmtId="0" fontId="27" fillId="0" borderId="4" xfId="0" applyFont="1" applyFill="1" applyBorder="1" applyAlignment="1">
      <alignment vertical="center" shrinkToFit="1"/>
    </xf>
    <xf numFmtId="0" fontId="22" fillId="0" borderId="4" xfId="0" applyFont="1" applyBorder="1" applyAlignment="1">
      <alignment horizontal="center" vertical="center" wrapText="1"/>
    </xf>
    <xf numFmtId="0" fontId="9" fillId="0" borderId="4" xfId="0" applyFont="1" applyBorder="1" applyAlignment="1">
      <alignment horizontal="center" vertical="center"/>
    </xf>
    <xf numFmtId="0" fontId="0" fillId="0" borderId="0" xfId="0">
      <alignmen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1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7" fillId="3" borderId="6" xfId="0" applyFont="1" applyFill="1" applyBorder="1" applyAlignment="1" applyProtection="1">
      <alignment vertical="center" shrinkToFit="1"/>
      <protection locked="0"/>
    </xf>
    <xf numFmtId="0" fontId="27" fillId="3" borderId="0" xfId="0" applyFont="1" applyFill="1" applyAlignment="1" applyProtection="1">
      <alignment vertical="center" shrinkToFit="1"/>
      <protection locked="0"/>
    </xf>
    <xf numFmtId="0" fontId="24" fillId="0" borderId="0" xfId="2" applyFont="1" applyBorder="1" applyAlignment="1">
      <alignment horizontal="center" vertical="center"/>
    </xf>
    <xf numFmtId="0" fontId="26" fillId="0" borderId="0" xfId="2" applyFont="1" applyBorder="1" applyAlignment="1">
      <alignment vertical="top" wrapText="1"/>
    </xf>
    <xf numFmtId="181" fontId="8" fillId="0" borderId="1" xfId="1" applyNumberFormat="1" applyFont="1" applyFill="1" applyBorder="1" applyAlignment="1" applyProtection="1">
      <alignment horizontal="left" vertical="center" shrinkToFit="1"/>
      <protection locked="0"/>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20" fillId="0" borderId="16" xfId="0" applyFont="1" applyBorder="1">
      <alignment vertical="center"/>
    </xf>
    <xf numFmtId="0" fontId="14" fillId="0" borderId="0" xfId="0" applyFont="1" applyAlignment="1">
      <alignment vertical="top" wrapText="1"/>
    </xf>
    <xf numFmtId="0" fontId="10" fillId="0" borderId="6" xfId="2" applyFont="1" applyFill="1" applyBorder="1" applyAlignment="1" applyProtection="1">
      <alignment vertical="center" shrinkToFit="1"/>
    </xf>
    <xf numFmtId="0" fontId="10" fillId="3" borderId="6" xfId="2" applyFont="1" applyFill="1" applyBorder="1" applyAlignment="1" applyProtection="1">
      <alignment vertical="center" shrinkToFit="1"/>
      <protection locked="0"/>
    </xf>
    <xf numFmtId="0" fontId="18" fillId="0" borderId="0" xfId="0" applyFont="1" applyAlignment="1">
      <alignment vertical="center" wrapText="1"/>
    </xf>
    <xf numFmtId="0" fontId="0" fillId="3" borderId="4"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10" fillId="0" borderId="6" xfId="2" applyFont="1" applyFill="1" applyBorder="1" applyAlignment="1">
      <alignment vertical="center" shrinkToFit="1"/>
    </xf>
    <xf numFmtId="0" fontId="0" fillId="0" borderId="6" xfId="0" applyBorder="1" applyAlignment="1">
      <alignment vertical="center" shrinkToFit="1"/>
    </xf>
    <xf numFmtId="181" fontId="10" fillId="0" borderId="0" xfId="0" applyNumberFormat="1" applyFont="1" applyAlignment="1">
      <alignment horizontal="center" vertical="center" shrinkToFit="1"/>
    </xf>
    <xf numFmtId="0" fontId="15" fillId="0" borderId="6" xfId="2" applyFont="1" applyBorder="1" applyAlignment="1">
      <alignment horizontal="left" vertical="center" wrapText="1"/>
    </xf>
    <xf numFmtId="38" fontId="8" fillId="0" borderId="1" xfId="1" applyFont="1" applyFill="1" applyBorder="1" applyAlignment="1" applyProtection="1">
      <alignment horizontal="left" vertical="center" shrinkToFit="1"/>
      <protection locked="0"/>
    </xf>
    <xf numFmtId="0" fontId="8" fillId="0" borderId="1" xfId="0" applyFont="1" applyBorder="1" applyAlignment="1" applyProtection="1">
      <alignment horizontal="center" vertical="center" shrinkToFit="1"/>
      <protection locked="0"/>
    </xf>
    <xf numFmtId="0" fontId="18" fillId="0" borderId="0" xfId="0" applyFont="1" applyBorder="1" applyAlignment="1">
      <alignment vertical="center" shrinkToFit="1"/>
    </xf>
    <xf numFmtId="0" fontId="25" fillId="0" borderId="0" xfId="0" applyFont="1" applyAlignment="1">
      <alignment vertical="center" shrinkToFit="1"/>
    </xf>
    <xf numFmtId="0" fontId="20" fillId="0" borderId="0" xfId="0" applyFont="1" applyAlignment="1">
      <alignment vertical="center" shrinkToFit="1"/>
    </xf>
    <xf numFmtId="0" fontId="19" fillId="0" borderId="8" xfId="0" applyFont="1" applyBorder="1" applyAlignment="1">
      <alignment horizontal="center" vertical="center" shrinkToFit="1"/>
    </xf>
    <xf numFmtId="0" fontId="22" fillId="0" borderId="8" xfId="0"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9" xfId="0" applyFont="1" applyBorder="1" applyAlignment="1" applyProtection="1">
      <alignment horizontal="center" vertical="center" shrinkToFit="1"/>
      <protection locked="0"/>
    </xf>
    <xf numFmtId="176" fontId="23" fillId="2" borderId="1" xfId="0" applyNumberFormat="1" applyFont="1" applyFill="1" applyBorder="1" applyAlignment="1">
      <alignment horizontal="center" vertical="center" shrinkToFit="1"/>
    </xf>
    <xf numFmtId="0" fontId="8" fillId="0" borderId="9" xfId="0" applyFont="1" applyBorder="1" applyAlignment="1" applyProtection="1">
      <alignment horizontal="center" vertical="center" shrinkToFit="1"/>
      <protection locked="0"/>
    </xf>
    <xf numFmtId="0" fontId="8" fillId="4" borderId="12"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8" fillId="0" borderId="1" xfId="0" applyFont="1" applyBorder="1" applyAlignment="1">
      <alignment horizontal="center" vertical="center" shrinkToFit="1"/>
    </xf>
    <xf numFmtId="0" fontId="8" fillId="4" borderId="1" xfId="0" applyFont="1" applyFill="1" applyBorder="1" applyAlignment="1" applyProtection="1">
      <alignment vertical="center" shrinkToFit="1"/>
      <protection locked="0"/>
    </xf>
    <xf numFmtId="38" fontId="8" fillId="4" borderId="12" xfId="1" applyFont="1" applyFill="1" applyBorder="1" applyAlignment="1">
      <alignment horizontal="center" vertical="center" shrinkToFit="1"/>
    </xf>
    <xf numFmtId="38" fontId="8" fillId="4" borderId="13" xfId="1" applyFont="1" applyFill="1" applyBorder="1" applyAlignment="1">
      <alignment horizontal="center" vertical="center" shrinkToFit="1"/>
    </xf>
    <xf numFmtId="38" fontId="8" fillId="4" borderId="14" xfId="1" applyFont="1" applyFill="1" applyBorder="1" applyAlignment="1">
      <alignment horizontal="center" vertical="center" shrinkToFit="1"/>
    </xf>
    <xf numFmtId="38" fontId="8" fillId="0" borderId="16" xfId="1" applyFont="1" applyFill="1" applyBorder="1" applyAlignment="1">
      <alignment horizontal="center" vertical="center" shrinkToFit="1"/>
    </xf>
    <xf numFmtId="38" fontId="8" fillId="0" borderId="5" xfId="1" applyFont="1" applyBorder="1" applyAlignment="1">
      <alignment vertical="center" shrinkToFit="1"/>
    </xf>
    <xf numFmtId="38" fontId="8" fillId="4" borderId="1" xfId="1" applyFont="1" applyFill="1" applyBorder="1" applyAlignment="1" applyProtection="1">
      <alignment vertical="center" shrinkToFit="1"/>
      <protection locked="0"/>
    </xf>
    <xf numFmtId="38" fontId="8" fillId="0" borderId="1" xfId="1" applyFont="1" applyBorder="1" applyAlignment="1">
      <alignment vertical="center" shrinkToFit="1"/>
    </xf>
    <xf numFmtId="38" fontId="8" fillId="0" borderId="1" xfId="1" applyFont="1" applyBorder="1" applyAlignment="1">
      <alignment horizontal="center" vertical="center" shrinkToFit="1"/>
    </xf>
    <xf numFmtId="38" fontId="8" fillId="3" borderId="1" xfId="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38" fontId="19" fillId="0" borderId="8" xfId="1"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6" xfId="0" applyFont="1" applyBorder="1" applyAlignment="1">
      <alignment horizontal="center" vertical="center" shrinkToFit="1"/>
    </xf>
    <xf numFmtId="0" fontId="3" fillId="0" borderId="1" xfId="0" applyFont="1" applyBorder="1" applyAlignment="1">
      <alignment horizontal="center" vertical="center" shrinkToFit="1"/>
    </xf>
    <xf numFmtId="38" fontId="22" fillId="0" borderId="10" xfId="1" applyFont="1" applyBorder="1" applyAlignment="1">
      <alignment horizontal="center" vertical="center" shrinkToFit="1"/>
    </xf>
    <xf numFmtId="0" fontId="22" fillId="0" borderId="10" xfId="0" applyFont="1" applyBorder="1" applyAlignment="1" applyProtection="1">
      <alignment horizontal="center" vertical="center" shrinkToFit="1"/>
      <protection locked="0"/>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7" xfId="0" applyFont="1" applyBorder="1" applyAlignment="1">
      <alignment horizontal="center" vertical="center" shrinkToFit="1"/>
    </xf>
    <xf numFmtId="38" fontId="8" fillId="0" borderId="9" xfId="1" applyFont="1" applyBorder="1" applyAlignment="1">
      <alignment vertical="center" shrinkToFit="1"/>
    </xf>
    <xf numFmtId="0" fontId="25" fillId="3" borderId="0" xfId="0" applyFont="1" applyFill="1" applyAlignment="1" applyProtection="1">
      <alignment vertical="center" shrinkToFit="1"/>
      <protection locked="0"/>
    </xf>
    <xf numFmtId="5" fontId="24" fillId="0" borderId="4" xfId="2" applyNumberFormat="1" applyFont="1" applyBorder="1" applyAlignment="1">
      <alignment horizontal="center" shrinkToFit="1"/>
    </xf>
    <xf numFmtId="0" fontId="11" fillId="0" borderId="4" xfId="0" applyFont="1" applyBorder="1" applyAlignment="1">
      <alignment vertical="center" shrinkToFit="1"/>
    </xf>
    <xf numFmtId="180" fontId="11" fillId="0" borderId="4" xfId="1" applyNumberFormat="1" applyFont="1" applyBorder="1" applyAlignment="1">
      <alignment vertical="center" shrinkToFit="1"/>
    </xf>
    <xf numFmtId="179" fontId="11" fillId="0" borderId="6" xfId="1" applyNumberFormat="1" applyFont="1" applyBorder="1" applyAlignment="1">
      <alignment horizontal="right" vertical="center" shrinkToFit="1"/>
    </xf>
    <xf numFmtId="177" fontId="11" fillId="0" borderId="6" xfId="1" applyNumberFormat="1" applyFont="1" applyBorder="1" applyAlignment="1">
      <alignment horizontal="right" vertical="center" shrinkToFit="1"/>
    </xf>
    <xf numFmtId="179" fontId="11" fillId="0" borderId="6" xfId="1" applyNumberFormat="1" applyFont="1" applyBorder="1" applyAlignment="1">
      <alignment horizontal="right" vertical="center" shrinkToFit="1"/>
    </xf>
    <xf numFmtId="0" fontId="11" fillId="0" borderId="0" xfId="0" applyFont="1" applyBorder="1" applyAlignment="1">
      <alignment vertical="center" shrinkToFit="1"/>
    </xf>
    <xf numFmtId="180" fontId="11" fillId="0" borderId="0" xfId="1" applyNumberFormat="1" applyFont="1" applyBorder="1" applyAlignment="1">
      <alignment vertical="center" shrinkToFit="1"/>
    </xf>
    <xf numFmtId="179" fontId="11" fillId="0" borderId="2" xfId="1" applyNumberFormat="1" applyFont="1" applyBorder="1" applyAlignment="1">
      <alignment horizontal="right" vertical="center" shrinkToFit="1"/>
    </xf>
    <xf numFmtId="177" fontId="11" fillId="0" borderId="2" xfId="1" applyNumberFormat="1" applyFont="1" applyBorder="1" applyAlignment="1">
      <alignment horizontal="right" vertical="center" shrinkToFit="1"/>
    </xf>
    <xf numFmtId="179" fontId="11" fillId="0" borderId="2" xfId="1" applyNumberFormat="1" applyFont="1" applyBorder="1" applyAlignment="1">
      <alignment horizontal="right" vertical="center" shrinkToFit="1"/>
    </xf>
    <xf numFmtId="0" fontId="11" fillId="0" borderId="15" xfId="0" applyFont="1" applyBorder="1" applyAlignment="1">
      <alignment vertical="center" shrinkToFit="1"/>
    </xf>
    <xf numFmtId="180" fontId="11" fillId="0" borderId="15" xfId="1" applyNumberFormat="1" applyFont="1" applyBorder="1" applyAlignment="1">
      <alignment vertical="center" shrinkToFit="1"/>
    </xf>
    <xf numFmtId="179" fontId="11" fillId="0" borderId="15" xfId="1" applyNumberFormat="1" applyFont="1" applyBorder="1" applyAlignment="1">
      <alignment vertical="center" shrinkToFit="1"/>
    </xf>
    <xf numFmtId="177" fontId="11" fillId="0" borderId="15" xfId="1" applyNumberFormat="1" applyFont="1" applyBorder="1" applyAlignment="1">
      <alignment horizontal="right" vertical="center" shrinkToFit="1"/>
    </xf>
    <xf numFmtId="179" fontId="11" fillId="0" borderId="15" xfId="1" applyNumberFormat="1" applyFont="1" applyBorder="1" applyAlignment="1">
      <alignment horizontal="right" vertical="center" shrinkToFit="1"/>
    </xf>
    <xf numFmtId="0" fontId="11" fillId="0" borderId="1" xfId="0" applyFont="1" applyBorder="1" applyAlignment="1">
      <alignment horizontal="center" vertical="center" shrinkToFit="1"/>
    </xf>
    <xf numFmtId="0" fontId="10" fillId="3" borderId="5"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38" fontId="11" fillId="0" borderId="1" xfId="1" applyFont="1" applyBorder="1" applyAlignment="1">
      <alignment horizontal="center" vertical="center" shrinkToFit="1"/>
    </xf>
    <xf numFmtId="38" fontId="10" fillId="3" borderId="1" xfId="1" applyFont="1" applyFill="1" applyBorder="1" applyAlignment="1" applyProtection="1">
      <alignment horizontal="center" vertical="center" shrinkToFit="1"/>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56"/>
  <sheetViews>
    <sheetView tabSelected="1" view="pageBreakPreview" zoomScale="55" zoomScaleNormal="55" zoomScaleSheetLayoutView="55" workbookViewId="0">
      <selection activeCell="B1" sqref="B1:I1"/>
    </sheetView>
  </sheetViews>
  <sheetFormatPr defaultRowHeight="18.75"/>
  <cols>
    <col min="1" max="1" width="40.625" style="28" customWidth="1"/>
    <col min="2" max="7" width="9.375" style="28" bestFit="1" customWidth="1"/>
    <col min="8" max="8" width="9.125" style="28" bestFit="1" customWidth="1"/>
    <col min="9" max="9" width="13" style="28" bestFit="1" customWidth="1"/>
    <col min="10" max="10" width="14.125" style="28" customWidth="1"/>
    <col min="11" max="11" width="15.875" style="28" customWidth="1"/>
    <col min="12" max="12" width="13.125" style="28" customWidth="1"/>
    <col min="13" max="13" width="24.625" style="28" customWidth="1"/>
    <col min="14" max="14" width="36.625" style="28" customWidth="1"/>
    <col min="15" max="16384" width="9" style="28"/>
  </cols>
  <sheetData>
    <row r="1" spans="1:13" ht="42" customHeight="1">
      <c r="A1" s="63" t="s">
        <v>53</v>
      </c>
      <c r="B1" s="82" t="s">
        <v>54</v>
      </c>
      <c r="C1" s="83"/>
      <c r="D1" s="83"/>
      <c r="E1" s="83"/>
      <c r="F1" s="83"/>
      <c r="G1" s="83"/>
      <c r="H1" s="83"/>
      <c r="I1" s="83"/>
      <c r="M1" s="30" t="s">
        <v>55</v>
      </c>
    </row>
    <row r="2" spans="1:13" ht="77.25" customHeight="1">
      <c r="A2" s="16" t="s">
        <v>21</v>
      </c>
      <c r="B2" s="16"/>
      <c r="C2" s="16"/>
      <c r="D2" s="16"/>
      <c r="E2" s="16"/>
      <c r="F2" s="16"/>
      <c r="G2" s="16"/>
      <c r="H2" s="16"/>
      <c r="I2" s="16"/>
      <c r="J2" s="16"/>
      <c r="K2" s="16"/>
      <c r="M2" s="17" t="s">
        <v>19</v>
      </c>
    </row>
    <row r="3" spans="1:13" s="50" customFormat="1" ht="45" customHeight="1">
      <c r="A3" s="16"/>
      <c r="B3" s="16"/>
      <c r="C3" s="16"/>
      <c r="D3" s="16"/>
      <c r="E3" s="16"/>
      <c r="F3" s="16"/>
      <c r="G3" s="16"/>
      <c r="H3" s="16"/>
      <c r="I3" s="16"/>
      <c r="J3" s="16"/>
      <c r="K3" s="16"/>
      <c r="M3" s="17"/>
    </row>
    <row r="4" spans="1:13" s="50" customFormat="1" ht="45" customHeight="1">
      <c r="A4" s="16" t="s">
        <v>46</v>
      </c>
      <c r="B4" s="16"/>
      <c r="C4" s="16"/>
      <c r="D4" s="16"/>
      <c r="E4" s="16"/>
      <c r="F4" s="16"/>
      <c r="G4" s="16"/>
      <c r="H4" s="16"/>
      <c r="I4" s="16"/>
      <c r="J4" s="16"/>
      <c r="K4" s="16"/>
      <c r="M4" s="17"/>
    </row>
    <row r="5" spans="1:13" s="50" customFormat="1" ht="45" customHeight="1">
      <c r="A5" s="16"/>
      <c r="B5" s="16"/>
      <c r="C5" s="16"/>
      <c r="D5" s="16"/>
      <c r="E5" s="16"/>
      <c r="F5" s="16"/>
      <c r="G5" s="16"/>
      <c r="H5" s="16"/>
      <c r="I5" s="16"/>
      <c r="J5" s="16"/>
      <c r="K5" s="16"/>
      <c r="M5" s="17"/>
    </row>
    <row r="6" spans="1:13" ht="24">
      <c r="A6" s="19"/>
      <c r="B6" s="116"/>
      <c r="C6" s="116"/>
      <c r="D6" s="116"/>
      <c r="E6" s="116"/>
      <c r="F6" s="116"/>
      <c r="G6" s="116"/>
      <c r="H6" s="116"/>
      <c r="I6" s="117" t="s">
        <v>7</v>
      </c>
      <c r="J6" s="118" t="s">
        <v>31</v>
      </c>
      <c r="K6" s="119" t="s">
        <v>8</v>
      </c>
      <c r="L6" s="119"/>
      <c r="M6" s="119"/>
    </row>
    <row r="7" spans="1:13" ht="27.75" customHeight="1">
      <c r="A7" s="19"/>
      <c r="B7" s="120" t="s">
        <v>0</v>
      </c>
      <c r="C7" s="120" t="s">
        <v>1</v>
      </c>
      <c r="D7" s="120" t="s">
        <v>2</v>
      </c>
      <c r="E7" s="120" t="s">
        <v>3</v>
      </c>
      <c r="F7" s="120" t="s">
        <v>4</v>
      </c>
      <c r="G7" s="120" t="s">
        <v>5</v>
      </c>
      <c r="H7" s="120" t="s">
        <v>6</v>
      </c>
      <c r="I7" s="121"/>
      <c r="J7" s="122"/>
      <c r="K7" s="119"/>
      <c r="L7" s="119"/>
      <c r="M7" s="119"/>
    </row>
    <row r="8" spans="1:13" ht="27.75" customHeight="1">
      <c r="A8" s="19"/>
      <c r="B8" s="123"/>
      <c r="C8" s="123"/>
      <c r="D8" s="123"/>
      <c r="E8" s="123"/>
      <c r="F8" s="123">
        <v>44287</v>
      </c>
      <c r="G8" s="123">
        <f t="shared" ref="G8" si="0">F8+1</f>
        <v>44288</v>
      </c>
      <c r="H8" s="123">
        <f>G8+1</f>
        <v>44289</v>
      </c>
      <c r="I8" s="81"/>
      <c r="J8" s="124"/>
      <c r="K8" s="113"/>
      <c r="L8" s="113"/>
      <c r="M8" s="113"/>
    </row>
    <row r="9" spans="1:13" ht="27.75" customHeight="1">
      <c r="A9" s="31" t="s">
        <v>43</v>
      </c>
      <c r="B9" s="125"/>
      <c r="C9" s="126"/>
      <c r="D9" s="126"/>
      <c r="E9" s="126"/>
      <c r="F9" s="126"/>
      <c r="G9" s="126"/>
      <c r="H9" s="127"/>
      <c r="I9" s="128" t="s">
        <v>22</v>
      </c>
      <c r="J9" s="129"/>
      <c r="K9" s="112"/>
      <c r="L9" s="112"/>
      <c r="M9" s="112"/>
    </row>
    <row r="10" spans="1:13" ht="27.75" customHeight="1">
      <c r="A10" s="31" t="s">
        <v>44</v>
      </c>
      <c r="B10" s="130"/>
      <c r="C10" s="131"/>
      <c r="D10" s="131"/>
      <c r="E10" s="132"/>
      <c r="F10" s="133"/>
      <c r="G10" s="133"/>
      <c r="H10" s="133"/>
      <c r="I10" s="134">
        <f>SUM(F10:H10)</f>
        <v>0</v>
      </c>
      <c r="J10" s="135"/>
      <c r="K10" s="112"/>
      <c r="L10" s="112"/>
      <c r="M10" s="112"/>
    </row>
    <row r="11" spans="1:13" ht="27.75" customHeight="1">
      <c r="A11" s="31" t="s">
        <v>45</v>
      </c>
      <c r="B11" s="130"/>
      <c r="C11" s="131"/>
      <c r="D11" s="131"/>
      <c r="E11" s="132"/>
      <c r="F11" s="133"/>
      <c r="G11" s="133"/>
      <c r="H11" s="133"/>
      <c r="I11" s="134">
        <f>SUM(F11:H11)</f>
        <v>0</v>
      </c>
      <c r="J11" s="135"/>
      <c r="K11" s="112"/>
      <c r="L11" s="112"/>
      <c r="M11" s="112"/>
    </row>
    <row r="12" spans="1:13" ht="27.75" customHeight="1">
      <c r="A12" s="20"/>
      <c r="B12" s="123">
        <f>H8+1</f>
        <v>44290</v>
      </c>
      <c r="C12" s="123">
        <f>B12+1</f>
        <v>44291</v>
      </c>
      <c r="D12" s="123">
        <f t="shared" ref="D12:G12" si="1">C12+1</f>
        <v>44292</v>
      </c>
      <c r="E12" s="123">
        <f t="shared" si="1"/>
        <v>44293</v>
      </c>
      <c r="F12" s="123">
        <f t="shared" si="1"/>
        <v>44294</v>
      </c>
      <c r="G12" s="123">
        <f t="shared" si="1"/>
        <v>44295</v>
      </c>
      <c r="H12" s="123">
        <f>G12+1</f>
        <v>44296</v>
      </c>
      <c r="I12" s="136"/>
      <c r="J12" s="135"/>
      <c r="K12" s="112"/>
      <c r="L12" s="112"/>
      <c r="M12" s="112"/>
    </row>
    <row r="13" spans="1:13" ht="27.75" customHeight="1">
      <c r="A13" s="31" t="s">
        <v>43</v>
      </c>
      <c r="B13" s="125"/>
      <c r="C13" s="126"/>
      <c r="D13" s="126"/>
      <c r="E13" s="126"/>
      <c r="F13" s="126"/>
      <c r="G13" s="126"/>
      <c r="H13" s="127"/>
      <c r="I13" s="137" t="s">
        <v>22</v>
      </c>
      <c r="J13" s="129"/>
      <c r="K13" s="112"/>
      <c r="L13" s="112"/>
      <c r="M13" s="112"/>
    </row>
    <row r="14" spans="1:13" ht="27.75" customHeight="1">
      <c r="A14" s="31" t="s">
        <v>44</v>
      </c>
      <c r="B14" s="133"/>
      <c r="C14" s="133"/>
      <c r="D14" s="133"/>
      <c r="E14" s="133"/>
      <c r="F14" s="133"/>
      <c r="G14" s="133"/>
      <c r="H14" s="133"/>
      <c r="I14" s="136">
        <f>SUM(B14:H14)</f>
        <v>0</v>
      </c>
      <c r="J14" s="135"/>
      <c r="K14" s="112"/>
      <c r="L14" s="112"/>
      <c r="M14" s="112"/>
    </row>
    <row r="15" spans="1:13" ht="27.75" customHeight="1">
      <c r="A15" s="31" t="s">
        <v>45</v>
      </c>
      <c r="B15" s="133"/>
      <c r="C15" s="133"/>
      <c r="D15" s="133"/>
      <c r="E15" s="133"/>
      <c r="F15" s="133"/>
      <c r="G15" s="133"/>
      <c r="H15" s="133"/>
      <c r="I15" s="136">
        <f>SUM(B15:H15)</f>
        <v>0</v>
      </c>
      <c r="J15" s="135"/>
      <c r="K15" s="112"/>
      <c r="L15" s="112"/>
      <c r="M15" s="112"/>
    </row>
    <row r="16" spans="1:13" ht="27.75" customHeight="1">
      <c r="A16" s="20"/>
      <c r="B16" s="123">
        <f>H12+1</f>
        <v>44297</v>
      </c>
      <c r="C16" s="123">
        <f>B16+1</f>
        <v>44298</v>
      </c>
      <c r="D16" s="123">
        <f t="shared" ref="D16:G16" si="2">C16+1</f>
        <v>44299</v>
      </c>
      <c r="E16" s="123">
        <f t="shared" si="2"/>
        <v>44300</v>
      </c>
      <c r="F16" s="123">
        <f t="shared" si="2"/>
        <v>44301</v>
      </c>
      <c r="G16" s="123">
        <f t="shared" si="2"/>
        <v>44302</v>
      </c>
      <c r="H16" s="123">
        <f>G16+1</f>
        <v>44303</v>
      </c>
      <c r="I16" s="136"/>
      <c r="J16" s="135"/>
      <c r="K16" s="112"/>
      <c r="L16" s="112"/>
      <c r="M16" s="112"/>
    </row>
    <row r="17" spans="1:13" ht="27.75" customHeight="1">
      <c r="A17" s="31" t="s">
        <v>43</v>
      </c>
      <c r="B17" s="125"/>
      <c r="C17" s="126"/>
      <c r="D17" s="126"/>
      <c r="E17" s="126"/>
      <c r="F17" s="126"/>
      <c r="G17" s="126"/>
      <c r="H17" s="127"/>
      <c r="I17" s="137" t="s">
        <v>22</v>
      </c>
      <c r="J17" s="129"/>
      <c r="K17" s="112"/>
      <c r="L17" s="112"/>
      <c r="M17" s="112"/>
    </row>
    <row r="18" spans="1:13" ht="27.75" customHeight="1">
      <c r="A18" s="31" t="s">
        <v>44</v>
      </c>
      <c r="B18" s="133"/>
      <c r="C18" s="133"/>
      <c r="D18" s="133"/>
      <c r="E18" s="133"/>
      <c r="F18" s="133"/>
      <c r="G18" s="133"/>
      <c r="H18" s="133"/>
      <c r="I18" s="136">
        <f>SUM(B18:H18)</f>
        <v>0</v>
      </c>
      <c r="J18" s="135"/>
      <c r="K18" s="112"/>
      <c r="L18" s="112"/>
      <c r="M18" s="112"/>
    </row>
    <row r="19" spans="1:13" ht="27.75" customHeight="1">
      <c r="A19" s="31" t="s">
        <v>45</v>
      </c>
      <c r="B19" s="133"/>
      <c r="C19" s="133"/>
      <c r="D19" s="133"/>
      <c r="E19" s="133"/>
      <c r="F19" s="133"/>
      <c r="G19" s="133"/>
      <c r="H19" s="133"/>
      <c r="I19" s="136">
        <f>SUM(B19:H19)</f>
        <v>0</v>
      </c>
      <c r="J19" s="135"/>
      <c r="K19" s="112"/>
      <c r="L19" s="112"/>
      <c r="M19" s="112"/>
    </row>
    <row r="20" spans="1:13" ht="27.75" customHeight="1">
      <c r="A20" s="20"/>
      <c r="B20" s="123">
        <f>H16+1</f>
        <v>44304</v>
      </c>
      <c r="C20" s="123">
        <f>B20+1</f>
        <v>44305</v>
      </c>
      <c r="D20" s="123">
        <f t="shared" ref="D20:G20" si="3">C20+1</f>
        <v>44306</v>
      </c>
      <c r="E20" s="123">
        <f t="shared" si="3"/>
        <v>44307</v>
      </c>
      <c r="F20" s="123">
        <f t="shared" si="3"/>
        <v>44308</v>
      </c>
      <c r="G20" s="123">
        <f t="shared" si="3"/>
        <v>44309</v>
      </c>
      <c r="H20" s="123">
        <f>G20+1</f>
        <v>44310</v>
      </c>
      <c r="I20" s="136"/>
      <c r="J20" s="135"/>
      <c r="K20" s="112"/>
      <c r="L20" s="112"/>
      <c r="M20" s="112"/>
    </row>
    <row r="21" spans="1:13" ht="27.75" customHeight="1">
      <c r="A21" s="31" t="s">
        <v>43</v>
      </c>
      <c r="B21" s="125"/>
      <c r="C21" s="126"/>
      <c r="D21" s="126"/>
      <c r="E21" s="126"/>
      <c r="F21" s="126"/>
      <c r="G21" s="126"/>
      <c r="H21" s="127"/>
      <c r="I21" s="137" t="s">
        <v>22</v>
      </c>
      <c r="J21" s="129"/>
      <c r="K21" s="112"/>
      <c r="L21" s="112"/>
      <c r="M21" s="112"/>
    </row>
    <row r="22" spans="1:13" ht="27.75" customHeight="1">
      <c r="A22" s="31" t="s">
        <v>44</v>
      </c>
      <c r="B22" s="133"/>
      <c r="C22" s="133"/>
      <c r="D22" s="133"/>
      <c r="E22" s="133"/>
      <c r="F22" s="133"/>
      <c r="G22" s="133"/>
      <c r="H22" s="133"/>
      <c r="I22" s="136">
        <f>SUM(B22:H22)</f>
        <v>0</v>
      </c>
      <c r="J22" s="135"/>
      <c r="K22" s="112"/>
      <c r="L22" s="112"/>
      <c r="M22" s="112"/>
    </row>
    <row r="23" spans="1:13" ht="27.75" customHeight="1">
      <c r="A23" s="31" t="s">
        <v>45</v>
      </c>
      <c r="B23" s="133"/>
      <c r="C23" s="133"/>
      <c r="D23" s="133"/>
      <c r="E23" s="133"/>
      <c r="F23" s="133"/>
      <c r="G23" s="133"/>
      <c r="H23" s="133"/>
      <c r="I23" s="136">
        <f>SUM(B23:H23)</f>
        <v>0</v>
      </c>
      <c r="J23" s="135"/>
      <c r="K23" s="112"/>
      <c r="L23" s="112"/>
      <c r="M23" s="112"/>
    </row>
    <row r="24" spans="1:13" ht="27.75" customHeight="1">
      <c r="A24" s="20"/>
      <c r="B24" s="123">
        <f>H20+1</f>
        <v>44311</v>
      </c>
      <c r="C24" s="123">
        <f>B24+1</f>
        <v>44312</v>
      </c>
      <c r="D24" s="123">
        <f t="shared" ref="D24:G32" si="4">C24+1</f>
        <v>44313</v>
      </c>
      <c r="E24" s="123">
        <f t="shared" si="4"/>
        <v>44314</v>
      </c>
      <c r="F24" s="123">
        <f t="shared" si="4"/>
        <v>44315</v>
      </c>
      <c r="G24" s="123">
        <f t="shared" si="4"/>
        <v>44316</v>
      </c>
      <c r="H24" s="123">
        <f>G24+1</f>
        <v>44317</v>
      </c>
      <c r="I24" s="136"/>
      <c r="J24" s="135"/>
      <c r="K24" s="112"/>
      <c r="L24" s="112"/>
      <c r="M24" s="112"/>
    </row>
    <row r="25" spans="1:13" ht="27.75" customHeight="1">
      <c r="A25" s="31" t="s">
        <v>43</v>
      </c>
      <c r="B25" s="125"/>
      <c r="C25" s="126"/>
      <c r="D25" s="126"/>
      <c r="E25" s="126"/>
      <c r="F25" s="126"/>
      <c r="G25" s="126"/>
      <c r="H25" s="127"/>
      <c r="I25" s="137" t="s">
        <v>22</v>
      </c>
      <c r="J25" s="129"/>
      <c r="K25" s="112"/>
      <c r="L25" s="112"/>
      <c r="M25" s="112"/>
    </row>
    <row r="26" spans="1:13" ht="27.75" customHeight="1">
      <c r="A26" s="31" t="s">
        <v>44</v>
      </c>
      <c r="B26" s="133"/>
      <c r="C26" s="133"/>
      <c r="D26" s="133"/>
      <c r="E26" s="133"/>
      <c r="F26" s="133"/>
      <c r="G26" s="133"/>
      <c r="H26" s="133"/>
      <c r="I26" s="136">
        <f>SUM(B26:H26)</f>
        <v>0</v>
      </c>
      <c r="J26" s="135"/>
      <c r="K26" s="112"/>
      <c r="L26" s="112"/>
      <c r="M26" s="112"/>
    </row>
    <row r="27" spans="1:13" ht="27.75" customHeight="1">
      <c r="A27" s="31" t="s">
        <v>45</v>
      </c>
      <c r="B27" s="133"/>
      <c r="C27" s="133"/>
      <c r="D27" s="133"/>
      <c r="E27" s="133"/>
      <c r="F27" s="133"/>
      <c r="G27" s="133"/>
      <c r="H27" s="133"/>
      <c r="I27" s="136">
        <f>SUM(B27:H27)</f>
        <v>0</v>
      </c>
      <c r="J27" s="135"/>
      <c r="K27" s="112"/>
      <c r="L27" s="112"/>
      <c r="M27" s="112"/>
    </row>
    <row r="28" spans="1:13" ht="27.75" customHeight="1">
      <c r="A28" s="20"/>
      <c r="B28" s="123">
        <f>H24+1</f>
        <v>44318</v>
      </c>
      <c r="C28" s="123">
        <f>B28+1</f>
        <v>44319</v>
      </c>
      <c r="D28" s="123">
        <f t="shared" ref="D28:G28" si="5">C28+1</f>
        <v>44320</v>
      </c>
      <c r="E28" s="123">
        <f t="shared" si="5"/>
        <v>44321</v>
      </c>
      <c r="F28" s="123">
        <f t="shared" si="5"/>
        <v>44322</v>
      </c>
      <c r="G28" s="123">
        <f t="shared" si="5"/>
        <v>44323</v>
      </c>
      <c r="H28" s="123">
        <f>G28+1</f>
        <v>44324</v>
      </c>
      <c r="I28" s="136"/>
      <c r="J28" s="135"/>
      <c r="K28" s="112"/>
      <c r="L28" s="112"/>
      <c r="M28" s="112"/>
    </row>
    <row r="29" spans="1:13" ht="27.75" customHeight="1">
      <c r="A29" s="31" t="s">
        <v>43</v>
      </c>
      <c r="B29" s="125"/>
      <c r="C29" s="126"/>
      <c r="D29" s="126"/>
      <c r="E29" s="126"/>
      <c r="F29" s="126"/>
      <c r="G29" s="126"/>
      <c r="H29" s="127"/>
      <c r="I29" s="137" t="s">
        <v>22</v>
      </c>
      <c r="J29" s="129"/>
      <c r="K29" s="112"/>
      <c r="L29" s="112"/>
      <c r="M29" s="112"/>
    </row>
    <row r="30" spans="1:13" ht="27.75" customHeight="1">
      <c r="A30" s="31" t="s">
        <v>44</v>
      </c>
      <c r="B30" s="133"/>
      <c r="C30" s="133"/>
      <c r="D30" s="133"/>
      <c r="E30" s="133"/>
      <c r="F30" s="133"/>
      <c r="G30" s="133"/>
      <c r="H30" s="133"/>
      <c r="I30" s="136">
        <f>SUM(B30:H30)</f>
        <v>0</v>
      </c>
      <c r="J30" s="135"/>
      <c r="K30" s="112"/>
      <c r="L30" s="112"/>
      <c r="M30" s="112"/>
    </row>
    <row r="31" spans="1:13" ht="27.75" customHeight="1">
      <c r="A31" s="31" t="s">
        <v>45</v>
      </c>
      <c r="B31" s="133"/>
      <c r="C31" s="133"/>
      <c r="D31" s="133"/>
      <c r="E31" s="133"/>
      <c r="F31" s="133"/>
      <c r="G31" s="133"/>
      <c r="H31" s="133"/>
      <c r="I31" s="136">
        <f>SUM(B31:H31)</f>
        <v>0</v>
      </c>
      <c r="J31" s="135"/>
      <c r="K31" s="112"/>
      <c r="L31" s="112"/>
      <c r="M31" s="112"/>
    </row>
    <row r="32" spans="1:13" ht="27.75" customHeight="1">
      <c r="A32" s="20"/>
      <c r="B32" s="123">
        <f>H28+1</f>
        <v>44325</v>
      </c>
      <c r="C32" s="123">
        <f>B32+1</f>
        <v>44326</v>
      </c>
      <c r="D32" s="123">
        <f t="shared" si="4"/>
        <v>44327</v>
      </c>
      <c r="E32" s="123">
        <f t="shared" si="4"/>
        <v>44328</v>
      </c>
      <c r="F32" s="123">
        <f t="shared" si="4"/>
        <v>44329</v>
      </c>
      <c r="G32" s="123">
        <f t="shared" si="4"/>
        <v>44330</v>
      </c>
      <c r="H32" s="123">
        <f>G32+1</f>
        <v>44331</v>
      </c>
      <c r="I32" s="136"/>
      <c r="J32" s="135"/>
      <c r="K32" s="112"/>
      <c r="L32" s="112"/>
      <c r="M32" s="112"/>
    </row>
    <row r="33" spans="1:14" ht="27.75" customHeight="1">
      <c r="A33" s="31" t="s">
        <v>43</v>
      </c>
      <c r="B33" s="138"/>
      <c r="C33" s="138"/>
      <c r="D33" s="138"/>
      <c r="E33" s="138"/>
      <c r="F33" s="138"/>
      <c r="G33" s="138"/>
      <c r="H33" s="138"/>
      <c r="I33" s="136">
        <f>SUM(B33:H33)</f>
        <v>0</v>
      </c>
      <c r="J33" s="139" t="str">
        <f>IF(I33&lt;100,"100回未満",IF(I33&lt;150,"100回以上","150回以上"))</f>
        <v>100回未満</v>
      </c>
      <c r="K33" s="112"/>
      <c r="L33" s="112"/>
      <c r="M33" s="112"/>
      <c r="N33" s="6"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c r="A34" s="31" t="s">
        <v>44</v>
      </c>
      <c r="B34" s="133"/>
      <c r="C34" s="133"/>
      <c r="D34" s="133"/>
      <c r="E34" s="133"/>
      <c r="F34" s="133"/>
      <c r="G34" s="133"/>
      <c r="H34" s="133"/>
      <c r="I34" s="136">
        <f>SUM(B34:H34)</f>
        <v>0</v>
      </c>
      <c r="J34" s="135"/>
      <c r="K34" s="112"/>
      <c r="L34" s="112"/>
      <c r="M34" s="112"/>
      <c r="N34" s="6"/>
    </row>
    <row r="35" spans="1:14" ht="27.75" customHeight="1">
      <c r="A35" s="31" t="s">
        <v>45</v>
      </c>
      <c r="B35" s="133"/>
      <c r="C35" s="133"/>
      <c r="D35" s="133"/>
      <c r="E35" s="133"/>
      <c r="F35" s="133"/>
      <c r="G35" s="133"/>
      <c r="H35" s="133"/>
      <c r="I35" s="136">
        <f>SUM(B35:H35)</f>
        <v>0</v>
      </c>
      <c r="J35" s="135"/>
      <c r="K35" s="112"/>
      <c r="L35" s="112"/>
      <c r="M35" s="112"/>
      <c r="N35" s="6"/>
    </row>
    <row r="36" spans="1:14" ht="27.75" customHeight="1">
      <c r="A36" s="20"/>
      <c r="B36" s="123">
        <f>H32+1</f>
        <v>44332</v>
      </c>
      <c r="C36" s="123">
        <f>B36+1</f>
        <v>44333</v>
      </c>
      <c r="D36" s="123">
        <f t="shared" ref="D36:G80" si="6">C36+1</f>
        <v>44334</v>
      </c>
      <c r="E36" s="123">
        <f t="shared" si="6"/>
        <v>44335</v>
      </c>
      <c r="F36" s="123">
        <f t="shared" si="6"/>
        <v>44336</v>
      </c>
      <c r="G36" s="123">
        <f t="shared" si="6"/>
        <v>44337</v>
      </c>
      <c r="H36" s="123">
        <f>G36+1</f>
        <v>44338</v>
      </c>
      <c r="I36" s="136"/>
      <c r="J36" s="135"/>
      <c r="K36" s="112"/>
      <c r="L36" s="112"/>
      <c r="M36" s="112"/>
      <c r="N36" s="6"/>
    </row>
    <row r="37" spans="1:14" ht="27.75" customHeight="1">
      <c r="A37" s="31" t="s">
        <v>43</v>
      </c>
      <c r="B37" s="138"/>
      <c r="C37" s="138"/>
      <c r="D37" s="138"/>
      <c r="E37" s="138"/>
      <c r="F37" s="138"/>
      <c r="G37" s="138"/>
      <c r="H37" s="138"/>
      <c r="I37" s="136">
        <f t="shared" ref="I37" si="7">SUM(B37:H37)</f>
        <v>0</v>
      </c>
      <c r="J37" s="139" t="str">
        <f>IF(I37&lt;100,"100回未満",IF(I37&lt;150,"100回以上","150回以上"))</f>
        <v>100回未満</v>
      </c>
      <c r="K37" s="112"/>
      <c r="L37" s="112"/>
      <c r="M37" s="112"/>
      <c r="N37" s="6"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c r="A38" s="31" t="s">
        <v>44</v>
      </c>
      <c r="B38" s="133"/>
      <c r="C38" s="133"/>
      <c r="D38" s="133"/>
      <c r="E38" s="133"/>
      <c r="F38" s="133"/>
      <c r="G38" s="133"/>
      <c r="H38" s="133"/>
      <c r="I38" s="136">
        <f>SUM(B38:H38)</f>
        <v>0</v>
      </c>
      <c r="J38" s="135"/>
      <c r="K38" s="112"/>
      <c r="L38" s="112"/>
      <c r="M38" s="112"/>
      <c r="N38" s="6"/>
    </row>
    <row r="39" spans="1:14" ht="27.75" customHeight="1">
      <c r="A39" s="31" t="s">
        <v>45</v>
      </c>
      <c r="B39" s="133"/>
      <c r="C39" s="133"/>
      <c r="D39" s="133"/>
      <c r="E39" s="133"/>
      <c r="F39" s="133"/>
      <c r="G39" s="133"/>
      <c r="H39" s="133"/>
      <c r="I39" s="136">
        <f>SUM(B39:H39)</f>
        <v>0</v>
      </c>
      <c r="J39" s="135"/>
      <c r="K39" s="112"/>
      <c r="L39" s="112"/>
      <c r="M39" s="112"/>
      <c r="N39" s="6"/>
    </row>
    <row r="40" spans="1:14" ht="27.75" customHeight="1">
      <c r="A40" s="20"/>
      <c r="B40" s="123">
        <f>H36+1</f>
        <v>44339</v>
      </c>
      <c r="C40" s="123">
        <f>B40+1</f>
        <v>44340</v>
      </c>
      <c r="D40" s="123">
        <f t="shared" si="6"/>
        <v>44341</v>
      </c>
      <c r="E40" s="123">
        <f t="shared" si="6"/>
        <v>44342</v>
      </c>
      <c r="F40" s="123">
        <f t="shared" si="6"/>
        <v>44343</v>
      </c>
      <c r="G40" s="123">
        <f t="shared" si="6"/>
        <v>44344</v>
      </c>
      <c r="H40" s="123">
        <f>G40+1</f>
        <v>44345</v>
      </c>
      <c r="I40" s="136"/>
      <c r="J40" s="135"/>
      <c r="K40" s="112"/>
      <c r="L40" s="112"/>
      <c r="M40" s="112"/>
      <c r="N40" s="6"/>
    </row>
    <row r="41" spans="1:14" ht="27.75" customHeight="1">
      <c r="A41" s="31" t="s">
        <v>43</v>
      </c>
      <c r="B41" s="138"/>
      <c r="C41" s="138"/>
      <c r="D41" s="138"/>
      <c r="E41" s="138"/>
      <c r="F41" s="138"/>
      <c r="G41" s="138"/>
      <c r="H41" s="138"/>
      <c r="I41" s="136">
        <f t="shared" ref="I41" si="8">SUM(B41:H41)</f>
        <v>0</v>
      </c>
      <c r="J41" s="139" t="str">
        <f>IF(I41&lt;100,"100回未満",IF(I41&lt;150,"100回以上","150回以上"))</f>
        <v>100回未満</v>
      </c>
      <c r="K41" s="112"/>
      <c r="L41" s="112"/>
      <c r="M41" s="112"/>
      <c r="N41" s="6"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c r="A42" s="31" t="s">
        <v>44</v>
      </c>
      <c r="B42" s="133"/>
      <c r="C42" s="133"/>
      <c r="D42" s="133"/>
      <c r="E42" s="133"/>
      <c r="F42" s="133"/>
      <c r="G42" s="133"/>
      <c r="H42" s="133"/>
      <c r="I42" s="136">
        <f>SUM(B42:H42)</f>
        <v>0</v>
      </c>
      <c r="J42" s="135"/>
      <c r="K42" s="112"/>
      <c r="L42" s="112"/>
      <c r="M42" s="112"/>
      <c r="N42" s="6"/>
    </row>
    <row r="43" spans="1:14" ht="27.75" customHeight="1">
      <c r="A43" s="31" t="s">
        <v>45</v>
      </c>
      <c r="B43" s="133"/>
      <c r="C43" s="133"/>
      <c r="D43" s="133"/>
      <c r="E43" s="133"/>
      <c r="F43" s="133"/>
      <c r="G43" s="133"/>
      <c r="H43" s="133"/>
      <c r="I43" s="136">
        <f>SUM(B43:H43)</f>
        <v>0</v>
      </c>
      <c r="J43" s="135"/>
      <c r="K43" s="112"/>
      <c r="L43" s="112"/>
      <c r="M43" s="112"/>
      <c r="N43" s="6"/>
    </row>
    <row r="44" spans="1:14" ht="27.75" customHeight="1">
      <c r="A44" s="20"/>
      <c r="B44" s="123">
        <f>H40+1</f>
        <v>44346</v>
      </c>
      <c r="C44" s="123">
        <f>B44+1</f>
        <v>44347</v>
      </c>
      <c r="D44" s="123">
        <f t="shared" si="6"/>
        <v>44348</v>
      </c>
      <c r="E44" s="123">
        <f t="shared" si="6"/>
        <v>44349</v>
      </c>
      <c r="F44" s="123">
        <f t="shared" si="6"/>
        <v>44350</v>
      </c>
      <c r="G44" s="123">
        <f t="shared" si="6"/>
        <v>44351</v>
      </c>
      <c r="H44" s="123">
        <f>G44+1</f>
        <v>44352</v>
      </c>
      <c r="I44" s="136"/>
      <c r="J44" s="135"/>
      <c r="K44" s="112"/>
      <c r="L44" s="112"/>
      <c r="M44" s="112"/>
      <c r="N44" s="6"/>
    </row>
    <row r="45" spans="1:14" ht="27.75" customHeight="1">
      <c r="A45" s="31" t="s">
        <v>43</v>
      </c>
      <c r="B45" s="138"/>
      <c r="C45" s="138"/>
      <c r="D45" s="138"/>
      <c r="E45" s="138"/>
      <c r="F45" s="138"/>
      <c r="G45" s="138"/>
      <c r="H45" s="138"/>
      <c r="I45" s="136">
        <f t="shared" ref="I45" si="9">SUM(B45:H45)</f>
        <v>0</v>
      </c>
      <c r="J45" s="139" t="str">
        <f>IF(I45&lt;100,"100回未満",IF(I45&lt;150,"100回以上","150回以上"))</f>
        <v>100回未満</v>
      </c>
      <c r="K45" s="112"/>
      <c r="L45" s="112"/>
      <c r="M45" s="112"/>
      <c r="N45" s="6"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c r="A46" s="31" t="s">
        <v>44</v>
      </c>
      <c r="B46" s="133"/>
      <c r="C46" s="133"/>
      <c r="D46" s="133"/>
      <c r="E46" s="133"/>
      <c r="F46" s="133"/>
      <c r="G46" s="133"/>
      <c r="H46" s="133"/>
      <c r="I46" s="136">
        <f>SUM(B46:H46)</f>
        <v>0</v>
      </c>
      <c r="J46" s="135"/>
      <c r="K46" s="112"/>
      <c r="L46" s="112"/>
      <c r="M46" s="112"/>
      <c r="N46" s="6"/>
    </row>
    <row r="47" spans="1:14" ht="27.75" customHeight="1">
      <c r="A47" s="31" t="s">
        <v>45</v>
      </c>
      <c r="B47" s="133"/>
      <c r="C47" s="133"/>
      <c r="D47" s="133"/>
      <c r="E47" s="133"/>
      <c r="F47" s="133"/>
      <c r="G47" s="133"/>
      <c r="H47" s="133"/>
      <c r="I47" s="136">
        <f>SUM(B47:H47)</f>
        <v>0</v>
      </c>
      <c r="J47" s="135"/>
      <c r="K47" s="112"/>
      <c r="L47" s="112"/>
      <c r="M47" s="112"/>
      <c r="N47" s="6"/>
    </row>
    <row r="48" spans="1:14" ht="27.75" customHeight="1">
      <c r="A48" s="20"/>
      <c r="B48" s="123">
        <f>H44+1</f>
        <v>44353</v>
      </c>
      <c r="C48" s="123">
        <f>B48+1</f>
        <v>44354</v>
      </c>
      <c r="D48" s="123">
        <f t="shared" si="6"/>
        <v>44355</v>
      </c>
      <c r="E48" s="123">
        <f t="shared" si="6"/>
        <v>44356</v>
      </c>
      <c r="F48" s="123">
        <f t="shared" si="6"/>
        <v>44357</v>
      </c>
      <c r="G48" s="123">
        <f t="shared" si="6"/>
        <v>44358</v>
      </c>
      <c r="H48" s="123">
        <f>G48+1</f>
        <v>44359</v>
      </c>
      <c r="I48" s="136"/>
      <c r="J48" s="135"/>
      <c r="K48" s="112"/>
      <c r="L48" s="112"/>
      <c r="M48" s="112"/>
      <c r="N48" s="6"/>
    </row>
    <row r="49" spans="1:14" ht="27.75" customHeight="1">
      <c r="A49" s="31" t="s">
        <v>43</v>
      </c>
      <c r="B49" s="138"/>
      <c r="C49" s="138"/>
      <c r="D49" s="138"/>
      <c r="E49" s="138"/>
      <c r="F49" s="138"/>
      <c r="G49" s="138"/>
      <c r="H49" s="138"/>
      <c r="I49" s="136">
        <f t="shared" ref="I49" si="10">SUM(B49:H49)</f>
        <v>0</v>
      </c>
      <c r="J49" s="139" t="str">
        <f>IF(I49&lt;100,"100回未満",IF(I49&lt;150,"100回以上","150回以上"))</f>
        <v>100回未満</v>
      </c>
      <c r="K49" s="112"/>
      <c r="L49" s="112"/>
      <c r="M49" s="112"/>
      <c r="N49" s="6"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c r="A50" s="31" t="s">
        <v>44</v>
      </c>
      <c r="B50" s="133"/>
      <c r="C50" s="133"/>
      <c r="D50" s="133"/>
      <c r="E50" s="133"/>
      <c r="F50" s="133"/>
      <c r="G50" s="133"/>
      <c r="H50" s="133"/>
      <c r="I50" s="136">
        <f>SUM(B50:H50)</f>
        <v>0</v>
      </c>
      <c r="J50" s="135"/>
      <c r="K50" s="112"/>
      <c r="L50" s="112"/>
      <c r="M50" s="112"/>
      <c r="N50" s="6"/>
    </row>
    <row r="51" spans="1:14" ht="27.75" customHeight="1">
      <c r="A51" s="31" t="s">
        <v>45</v>
      </c>
      <c r="B51" s="133"/>
      <c r="C51" s="133"/>
      <c r="D51" s="133"/>
      <c r="E51" s="133"/>
      <c r="F51" s="133"/>
      <c r="G51" s="133"/>
      <c r="H51" s="133"/>
      <c r="I51" s="136">
        <f>SUM(B51:H51)</f>
        <v>0</v>
      </c>
      <c r="J51" s="135"/>
      <c r="K51" s="112"/>
      <c r="L51" s="112"/>
      <c r="M51" s="112"/>
      <c r="N51" s="6"/>
    </row>
    <row r="52" spans="1:14" ht="46.5" customHeight="1">
      <c r="A52" s="63" t="s">
        <v>38</v>
      </c>
      <c r="B52" s="84" t="str">
        <f>B1</f>
        <v>○○クリニック（又は△△法人□□クリニック）</v>
      </c>
      <c r="C52" s="84"/>
      <c r="D52" s="84"/>
      <c r="E52" s="84"/>
      <c r="F52" s="84"/>
      <c r="G52" s="84"/>
      <c r="H52" s="84"/>
      <c r="I52" s="84"/>
      <c r="J52" s="74"/>
      <c r="K52" s="18"/>
      <c r="L52" s="21"/>
      <c r="M52" s="17" t="s">
        <v>20</v>
      </c>
      <c r="N52" s="6"/>
    </row>
    <row r="53" spans="1:14" ht="20.25" customHeight="1">
      <c r="A53" s="47"/>
      <c r="B53" s="48"/>
      <c r="C53" s="49"/>
      <c r="D53" s="49"/>
      <c r="E53" s="49"/>
      <c r="F53" s="49"/>
      <c r="G53" s="49"/>
      <c r="H53" s="49"/>
      <c r="I53" s="49"/>
      <c r="J53" s="74"/>
      <c r="K53" s="18"/>
      <c r="L53" s="21"/>
      <c r="M53" s="17"/>
      <c r="N53" s="6"/>
    </row>
    <row r="54" spans="1:14" ht="24">
      <c r="A54" s="19"/>
      <c r="B54" s="116"/>
      <c r="C54" s="116"/>
      <c r="D54" s="116"/>
      <c r="E54" s="116"/>
      <c r="F54" s="116"/>
      <c r="G54" s="116"/>
      <c r="H54" s="116"/>
      <c r="I54" s="140" t="s">
        <v>7</v>
      </c>
      <c r="J54" s="118" t="s">
        <v>17</v>
      </c>
      <c r="K54" s="141" t="s">
        <v>8</v>
      </c>
      <c r="L54" s="142"/>
      <c r="M54" s="143"/>
      <c r="N54" s="7"/>
    </row>
    <row r="55" spans="1:14" ht="24">
      <c r="A55" s="19"/>
      <c r="B55" s="144" t="s">
        <v>0</v>
      </c>
      <c r="C55" s="144" t="s">
        <v>1</v>
      </c>
      <c r="D55" s="144" t="s">
        <v>2</v>
      </c>
      <c r="E55" s="144" t="s">
        <v>3</v>
      </c>
      <c r="F55" s="144" t="s">
        <v>4</v>
      </c>
      <c r="G55" s="144" t="s">
        <v>5</v>
      </c>
      <c r="H55" s="144" t="s">
        <v>6</v>
      </c>
      <c r="I55" s="145"/>
      <c r="J55" s="146"/>
      <c r="K55" s="147"/>
      <c r="L55" s="148"/>
      <c r="M55" s="149"/>
      <c r="N55" s="7"/>
    </row>
    <row r="56" spans="1:14" ht="26.25" customHeight="1">
      <c r="A56" s="20"/>
      <c r="B56" s="123">
        <f>H48+1</f>
        <v>44360</v>
      </c>
      <c r="C56" s="123">
        <f>B56+1</f>
        <v>44361</v>
      </c>
      <c r="D56" s="123">
        <f t="shared" si="6"/>
        <v>44362</v>
      </c>
      <c r="E56" s="123">
        <f t="shared" si="6"/>
        <v>44363</v>
      </c>
      <c r="F56" s="123">
        <f t="shared" si="6"/>
        <v>44364</v>
      </c>
      <c r="G56" s="123">
        <f t="shared" si="6"/>
        <v>44365</v>
      </c>
      <c r="H56" s="123">
        <f>G56+1</f>
        <v>44366</v>
      </c>
      <c r="I56" s="136"/>
      <c r="J56" s="135"/>
      <c r="K56" s="97"/>
      <c r="L56" s="97"/>
      <c r="M56" s="97"/>
      <c r="N56" s="6"/>
    </row>
    <row r="57" spans="1:14" ht="26.25" customHeight="1">
      <c r="A57" s="31" t="s">
        <v>43</v>
      </c>
      <c r="B57" s="138"/>
      <c r="C57" s="138"/>
      <c r="D57" s="138"/>
      <c r="E57" s="138"/>
      <c r="F57" s="138"/>
      <c r="G57" s="138"/>
      <c r="H57" s="138"/>
      <c r="I57" s="136">
        <f t="shared" ref="I57" si="11">SUM(B57:H57)</f>
        <v>0</v>
      </c>
      <c r="J57" s="139" t="str">
        <f>IF(I57&lt;100,"100回未満",IF(I57&lt;150,"100回以上","150回以上"))</f>
        <v>100回未満</v>
      </c>
      <c r="K57" s="97"/>
      <c r="L57" s="97"/>
      <c r="M57" s="97"/>
      <c r="N57" s="6"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c r="A58" s="31" t="s">
        <v>44</v>
      </c>
      <c r="B58" s="133"/>
      <c r="C58" s="133"/>
      <c r="D58" s="133"/>
      <c r="E58" s="133"/>
      <c r="F58" s="133"/>
      <c r="G58" s="133"/>
      <c r="H58" s="133"/>
      <c r="I58" s="136">
        <f>SUM(B58:H58)</f>
        <v>0</v>
      </c>
      <c r="J58" s="135"/>
      <c r="K58" s="97"/>
      <c r="L58" s="97"/>
      <c r="M58" s="97"/>
      <c r="N58" s="6"/>
    </row>
    <row r="59" spans="1:14" ht="26.25" customHeight="1">
      <c r="A59" s="31" t="s">
        <v>45</v>
      </c>
      <c r="B59" s="133"/>
      <c r="C59" s="133"/>
      <c r="D59" s="133"/>
      <c r="E59" s="133"/>
      <c r="F59" s="133"/>
      <c r="G59" s="133"/>
      <c r="H59" s="133"/>
      <c r="I59" s="136">
        <f>SUM(B59:H59)</f>
        <v>0</v>
      </c>
      <c r="J59" s="135"/>
      <c r="K59" s="97"/>
      <c r="L59" s="97"/>
      <c r="M59" s="97"/>
      <c r="N59" s="6"/>
    </row>
    <row r="60" spans="1:14" ht="26.25" customHeight="1">
      <c r="A60" s="20"/>
      <c r="B60" s="123">
        <f>H56+1</f>
        <v>44367</v>
      </c>
      <c r="C60" s="123">
        <f>B60+1</f>
        <v>44368</v>
      </c>
      <c r="D60" s="123">
        <f t="shared" si="6"/>
        <v>44369</v>
      </c>
      <c r="E60" s="123">
        <f t="shared" si="6"/>
        <v>44370</v>
      </c>
      <c r="F60" s="123">
        <f t="shared" si="6"/>
        <v>44371</v>
      </c>
      <c r="G60" s="123">
        <f t="shared" si="6"/>
        <v>44372</v>
      </c>
      <c r="H60" s="123">
        <f>G60+1</f>
        <v>44373</v>
      </c>
      <c r="I60" s="136"/>
      <c r="J60" s="135"/>
      <c r="K60" s="97"/>
      <c r="L60" s="97"/>
      <c r="M60" s="97"/>
      <c r="N60" s="6"/>
    </row>
    <row r="61" spans="1:14" ht="26.25" customHeight="1">
      <c r="A61" s="31" t="s">
        <v>43</v>
      </c>
      <c r="B61" s="138"/>
      <c r="C61" s="138"/>
      <c r="D61" s="138"/>
      <c r="E61" s="138"/>
      <c r="F61" s="138"/>
      <c r="G61" s="138"/>
      <c r="H61" s="138"/>
      <c r="I61" s="136">
        <f t="shared" ref="I61" si="12">SUM(B61:H61)</f>
        <v>0</v>
      </c>
      <c r="J61" s="139" t="str">
        <f>IF(I61&lt;100,"100回未満",IF(I61&lt;150,"100回以上","150回以上"))</f>
        <v>100回未満</v>
      </c>
      <c r="K61" s="97"/>
      <c r="L61" s="97"/>
      <c r="M61" s="97"/>
      <c r="N61" s="6"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c r="A62" s="31" t="s">
        <v>44</v>
      </c>
      <c r="B62" s="133"/>
      <c r="C62" s="133"/>
      <c r="D62" s="133"/>
      <c r="E62" s="133"/>
      <c r="F62" s="133"/>
      <c r="G62" s="133"/>
      <c r="H62" s="133"/>
      <c r="I62" s="136">
        <f>SUM(B62:H62)</f>
        <v>0</v>
      </c>
      <c r="J62" s="135"/>
      <c r="K62" s="97"/>
      <c r="L62" s="97"/>
      <c r="M62" s="97"/>
      <c r="N62" s="6"/>
    </row>
    <row r="63" spans="1:14" ht="26.25" customHeight="1">
      <c r="A63" s="31" t="s">
        <v>45</v>
      </c>
      <c r="B63" s="133"/>
      <c r="C63" s="133"/>
      <c r="D63" s="133"/>
      <c r="E63" s="133"/>
      <c r="F63" s="133"/>
      <c r="G63" s="133"/>
      <c r="H63" s="133"/>
      <c r="I63" s="136">
        <f>SUM(B63:H63)</f>
        <v>0</v>
      </c>
      <c r="J63" s="135"/>
      <c r="K63" s="97"/>
      <c r="L63" s="97"/>
      <c r="M63" s="97"/>
      <c r="N63" s="6"/>
    </row>
    <row r="64" spans="1:14" ht="27" customHeight="1">
      <c r="A64" s="20"/>
      <c r="B64" s="123">
        <f>H60+1</f>
        <v>44374</v>
      </c>
      <c r="C64" s="123">
        <f>B64+1</f>
        <v>44375</v>
      </c>
      <c r="D64" s="123">
        <f t="shared" si="6"/>
        <v>44376</v>
      </c>
      <c r="E64" s="123">
        <f t="shared" si="6"/>
        <v>44377</v>
      </c>
      <c r="F64" s="123">
        <f t="shared" si="6"/>
        <v>44378</v>
      </c>
      <c r="G64" s="123">
        <f t="shared" si="6"/>
        <v>44379</v>
      </c>
      <c r="H64" s="123">
        <f>G64+1</f>
        <v>44380</v>
      </c>
      <c r="I64" s="136"/>
      <c r="J64" s="135"/>
      <c r="K64" s="97"/>
      <c r="L64" s="97"/>
      <c r="M64" s="97"/>
      <c r="N64" s="6"/>
    </row>
    <row r="65" spans="1:14" ht="27" customHeight="1">
      <c r="A65" s="31" t="s">
        <v>43</v>
      </c>
      <c r="B65" s="138"/>
      <c r="C65" s="138"/>
      <c r="D65" s="138"/>
      <c r="E65" s="138"/>
      <c r="F65" s="138"/>
      <c r="G65" s="138"/>
      <c r="H65" s="138"/>
      <c r="I65" s="136">
        <f t="shared" ref="I65" si="13">SUM(B65:H65)</f>
        <v>0</v>
      </c>
      <c r="J65" s="139" t="str">
        <f>IF(I65&lt;100,"100回未満",IF(I65&lt;150,"100回以上","150回以上"))</f>
        <v>100回未満</v>
      </c>
      <c r="K65" s="97"/>
      <c r="L65" s="97"/>
      <c r="M65" s="97"/>
      <c r="N65" s="6"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c r="A66" s="31" t="s">
        <v>44</v>
      </c>
      <c r="B66" s="133"/>
      <c r="C66" s="133"/>
      <c r="D66" s="133"/>
      <c r="E66" s="133"/>
      <c r="F66" s="133"/>
      <c r="G66" s="133"/>
      <c r="H66" s="133"/>
      <c r="I66" s="136">
        <f>SUM(B66:H66)</f>
        <v>0</v>
      </c>
      <c r="J66" s="135"/>
      <c r="K66" s="97"/>
      <c r="L66" s="97"/>
      <c r="M66" s="97"/>
      <c r="N66" s="6"/>
    </row>
    <row r="67" spans="1:14" ht="27" customHeight="1">
      <c r="A67" s="31" t="s">
        <v>45</v>
      </c>
      <c r="B67" s="133"/>
      <c r="C67" s="133"/>
      <c r="D67" s="133"/>
      <c r="E67" s="133"/>
      <c r="F67" s="133"/>
      <c r="G67" s="133"/>
      <c r="H67" s="133"/>
      <c r="I67" s="136">
        <f>SUM(B67:H67)</f>
        <v>0</v>
      </c>
      <c r="J67" s="135"/>
      <c r="K67" s="97"/>
      <c r="L67" s="97"/>
      <c r="M67" s="97"/>
      <c r="N67" s="6"/>
    </row>
    <row r="68" spans="1:14" ht="27" customHeight="1">
      <c r="A68" s="20"/>
      <c r="B68" s="123">
        <f>H64+1</f>
        <v>44381</v>
      </c>
      <c r="C68" s="123">
        <f>B68+1</f>
        <v>44382</v>
      </c>
      <c r="D68" s="123">
        <f t="shared" si="6"/>
        <v>44383</v>
      </c>
      <c r="E68" s="123">
        <f t="shared" si="6"/>
        <v>44384</v>
      </c>
      <c r="F68" s="123">
        <f t="shared" si="6"/>
        <v>44385</v>
      </c>
      <c r="G68" s="123">
        <f t="shared" si="6"/>
        <v>44386</v>
      </c>
      <c r="H68" s="123">
        <f>G68+1</f>
        <v>44387</v>
      </c>
      <c r="I68" s="136"/>
      <c r="J68" s="135"/>
      <c r="K68" s="97"/>
      <c r="L68" s="97"/>
      <c r="M68" s="97"/>
      <c r="N68" s="6"/>
    </row>
    <row r="69" spans="1:14" ht="27" customHeight="1">
      <c r="A69" s="31" t="s">
        <v>43</v>
      </c>
      <c r="B69" s="138"/>
      <c r="C69" s="138"/>
      <c r="D69" s="138"/>
      <c r="E69" s="138"/>
      <c r="F69" s="138"/>
      <c r="G69" s="138"/>
      <c r="H69" s="138"/>
      <c r="I69" s="136">
        <f t="shared" ref="I69" si="14">SUM(B69:H69)</f>
        <v>0</v>
      </c>
      <c r="J69" s="139" t="str">
        <f>IF(I69&lt;100,"100回未満",IF(I69&lt;150,"100回以上","150回以上"))</f>
        <v>100回未満</v>
      </c>
      <c r="K69" s="97"/>
      <c r="L69" s="97"/>
      <c r="M69" s="97"/>
      <c r="N69" s="6"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c r="A70" s="31" t="s">
        <v>44</v>
      </c>
      <c r="B70" s="133"/>
      <c r="C70" s="133"/>
      <c r="D70" s="133"/>
      <c r="E70" s="133"/>
      <c r="F70" s="133"/>
      <c r="G70" s="133"/>
      <c r="H70" s="133"/>
      <c r="I70" s="136">
        <f>SUM(B70:H70)</f>
        <v>0</v>
      </c>
      <c r="J70" s="135"/>
      <c r="K70" s="97"/>
      <c r="L70" s="97"/>
      <c r="M70" s="97"/>
      <c r="N70" s="6"/>
    </row>
    <row r="71" spans="1:14" ht="27" customHeight="1">
      <c r="A71" s="31" t="s">
        <v>45</v>
      </c>
      <c r="B71" s="133"/>
      <c r="C71" s="133"/>
      <c r="D71" s="133"/>
      <c r="E71" s="133"/>
      <c r="F71" s="133"/>
      <c r="G71" s="133"/>
      <c r="H71" s="133"/>
      <c r="I71" s="136">
        <f>SUM(B71:H71)</f>
        <v>0</v>
      </c>
      <c r="J71" s="135"/>
      <c r="K71" s="97"/>
      <c r="L71" s="97"/>
      <c r="M71" s="97"/>
      <c r="N71" s="6"/>
    </row>
    <row r="72" spans="1:14" ht="27" customHeight="1">
      <c r="A72" s="20"/>
      <c r="B72" s="123">
        <f>H68+1</f>
        <v>44388</v>
      </c>
      <c r="C72" s="123">
        <f>B72+1</f>
        <v>44389</v>
      </c>
      <c r="D72" s="123">
        <f t="shared" si="6"/>
        <v>44390</v>
      </c>
      <c r="E72" s="123">
        <f t="shared" si="6"/>
        <v>44391</v>
      </c>
      <c r="F72" s="123">
        <f t="shared" si="6"/>
        <v>44392</v>
      </c>
      <c r="G72" s="123">
        <f t="shared" si="6"/>
        <v>44393</v>
      </c>
      <c r="H72" s="123">
        <f>G72+1</f>
        <v>44394</v>
      </c>
      <c r="I72" s="150"/>
      <c r="J72" s="135"/>
      <c r="K72" s="97"/>
      <c r="L72" s="97"/>
      <c r="M72" s="97"/>
      <c r="N72" s="6"/>
    </row>
    <row r="73" spans="1:14" ht="27" customHeight="1">
      <c r="A73" s="31" t="s">
        <v>43</v>
      </c>
      <c r="B73" s="138"/>
      <c r="C73" s="138"/>
      <c r="D73" s="138"/>
      <c r="E73" s="138"/>
      <c r="F73" s="138"/>
      <c r="G73" s="138"/>
      <c r="H73" s="138"/>
      <c r="I73" s="136">
        <f t="shared" ref="I73" si="15">SUM(B73:H73)</f>
        <v>0</v>
      </c>
      <c r="J73" s="139" t="str">
        <f>IF(I73&lt;100,"100回未満",IF(I73&lt;150,"100回以上","150回以上"))</f>
        <v>100回未満</v>
      </c>
      <c r="K73" s="97"/>
      <c r="L73" s="97"/>
      <c r="M73" s="97"/>
      <c r="N73" s="6"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c r="A74" s="31" t="s">
        <v>44</v>
      </c>
      <c r="B74" s="133"/>
      <c r="C74" s="133"/>
      <c r="D74" s="133"/>
      <c r="E74" s="133"/>
      <c r="F74" s="133"/>
      <c r="G74" s="133"/>
      <c r="H74" s="133"/>
      <c r="I74" s="136">
        <f>SUM(B74:H74)</f>
        <v>0</v>
      </c>
      <c r="J74" s="135"/>
      <c r="K74" s="97"/>
      <c r="L74" s="97"/>
      <c r="M74" s="97"/>
      <c r="N74" s="6"/>
    </row>
    <row r="75" spans="1:14" ht="27" customHeight="1">
      <c r="A75" s="31" t="s">
        <v>45</v>
      </c>
      <c r="B75" s="133"/>
      <c r="C75" s="133"/>
      <c r="D75" s="133"/>
      <c r="E75" s="133"/>
      <c r="F75" s="133"/>
      <c r="G75" s="133"/>
      <c r="H75" s="133"/>
      <c r="I75" s="136">
        <f>SUM(B75:H75)</f>
        <v>0</v>
      </c>
      <c r="J75" s="135"/>
      <c r="K75" s="97"/>
      <c r="L75" s="97"/>
      <c r="M75" s="97"/>
      <c r="N75" s="6"/>
    </row>
    <row r="76" spans="1:14" ht="27" customHeight="1">
      <c r="A76" s="20"/>
      <c r="B76" s="123">
        <f>H72+1</f>
        <v>44395</v>
      </c>
      <c r="C76" s="123">
        <f>B76+1</f>
        <v>44396</v>
      </c>
      <c r="D76" s="123">
        <f t="shared" si="6"/>
        <v>44397</v>
      </c>
      <c r="E76" s="123">
        <f t="shared" si="6"/>
        <v>44398</v>
      </c>
      <c r="F76" s="123">
        <f t="shared" si="6"/>
        <v>44399</v>
      </c>
      <c r="G76" s="123">
        <f t="shared" si="6"/>
        <v>44400</v>
      </c>
      <c r="H76" s="123">
        <f>G76+1</f>
        <v>44401</v>
      </c>
      <c r="I76" s="136"/>
      <c r="J76" s="135"/>
      <c r="K76" s="97"/>
      <c r="L76" s="97"/>
      <c r="M76" s="97"/>
      <c r="N76" s="6"/>
    </row>
    <row r="77" spans="1:14" ht="27" customHeight="1">
      <c r="A77" s="31" t="s">
        <v>43</v>
      </c>
      <c r="B77" s="138"/>
      <c r="C77" s="138"/>
      <c r="D77" s="138"/>
      <c r="E77" s="138"/>
      <c r="F77" s="138"/>
      <c r="G77" s="138"/>
      <c r="H77" s="138"/>
      <c r="I77" s="136">
        <f t="shared" ref="I77" si="16">SUM(B77:H77)</f>
        <v>0</v>
      </c>
      <c r="J77" s="139" t="str">
        <f>IF(I77&lt;100,"100回未満",IF(I77&lt;150,"100回以上","150回以上"))</f>
        <v>100回未満</v>
      </c>
      <c r="K77" s="97"/>
      <c r="L77" s="97"/>
      <c r="M77" s="97"/>
      <c r="N77" s="6"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c r="A78" s="31" t="s">
        <v>44</v>
      </c>
      <c r="B78" s="133"/>
      <c r="C78" s="133"/>
      <c r="D78" s="133"/>
      <c r="E78" s="133"/>
      <c r="F78" s="133"/>
      <c r="G78" s="133"/>
      <c r="H78" s="133"/>
      <c r="I78" s="136">
        <f>SUM(B78:H78)</f>
        <v>0</v>
      </c>
      <c r="J78" s="135"/>
      <c r="K78" s="97"/>
      <c r="L78" s="97"/>
      <c r="M78" s="97"/>
      <c r="N78" s="6"/>
    </row>
    <row r="79" spans="1:14" ht="27" customHeight="1">
      <c r="A79" s="31" t="s">
        <v>45</v>
      </c>
      <c r="B79" s="133"/>
      <c r="C79" s="133"/>
      <c r="D79" s="133"/>
      <c r="E79" s="133"/>
      <c r="F79" s="133"/>
      <c r="G79" s="133"/>
      <c r="H79" s="133"/>
      <c r="I79" s="136">
        <f>SUM(B79:H79)</f>
        <v>0</v>
      </c>
      <c r="J79" s="135"/>
      <c r="K79" s="97"/>
      <c r="L79" s="97"/>
      <c r="M79" s="97"/>
      <c r="N79" s="6"/>
    </row>
    <row r="80" spans="1:14" ht="27" customHeight="1">
      <c r="A80" s="20"/>
      <c r="B80" s="123">
        <f>H76+1</f>
        <v>44402</v>
      </c>
      <c r="C80" s="123">
        <f>B80+1</f>
        <v>44403</v>
      </c>
      <c r="D80" s="123">
        <f t="shared" si="6"/>
        <v>44404</v>
      </c>
      <c r="E80" s="123">
        <f t="shared" si="6"/>
        <v>44405</v>
      </c>
      <c r="F80" s="123">
        <f t="shared" si="6"/>
        <v>44406</v>
      </c>
      <c r="G80" s="123">
        <f t="shared" si="6"/>
        <v>44407</v>
      </c>
      <c r="H80" s="123">
        <f>G80+1</f>
        <v>44408</v>
      </c>
      <c r="I80" s="136"/>
      <c r="J80" s="135"/>
      <c r="K80" s="97"/>
      <c r="L80" s="97"/>
      <c r="M80" s="97"/>
      <c r="N80" s="6"/>
    </row>
    <row r="81" spans="1:15" ht="27" customHeight="1">
      <c r="A81" s="31" t="s">
        <v>43</v>
      </c>
      <c r="B81" s="138"/>
      <c r="C81" s="138"/>
      <c r="D81" s="138"/>
      <c r="E81" s="138"/>
      <c r="F81" s="138"/>
      <c r="G81" s="138"/>
      <c r="H81" s="138"/>
      <c r="I81" s="136">
        <f t="shared" ref="I81" si="17">SUM(B81:H81)</f>
        <v>0</v>
      </c>
      <c r="J81" s="139" t="str">
        <f>IF(I81&lt;100,"100回未満",IF(I81&lt;150,"100回以上","150回以上"))</f>
        <v>100回未満</v>
      </c>
      <c r="K81" s="97"/>
      <c r="L81" s="97"/>
      <c r="M81" s="97"/>
      <c r="N81" s="6"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c r="A82" s="31" t="s">
        <v>44</v>
      </c>
      <c r="B82" s="133"/>
      <c r="C82" s="133"/>
      <c r="D82" s="133"/>
      <c r="E82" s="133"/>
      <c r="F82" s="133"/>
      <c r="G82" s="133"/>
      <c r="H82" s="133"/>
      <c r="I82" s="136">
        <f>SUM(B82:H82)</f>
        <v>0</v>
      </c>
      <c r="J82" s="135"/>
      <c r="K82" s="97"/>
      <c r="L82" s="97"/>
      <c r="M82" s="97"/>
      <c r="N82" s="6"/>
    </row>
    <row r="83" spans="1:15" ht="27" customHeight="1">
      <c r="A83" s="31" t="s">
        <v>45</v>
      </c>
      <c r="B83" s="133"/>
      <c r="C83" s="133"/>
      <c r="D83" s="133"/>
      <c r="E83" s="133"/>
      <c r="F83" s="133"/>
      <c r="G83" s="133"/>
      <c r="H83" s="133"/>
      <c r="I83" s="136">
        <f>SUM(B83:H83)</f>
        <v>0</v>
      </c>
      <c r="J83" s="135"/>
      <c r="K83" s="97"/>
      <c r="L83" s="97"/>
      <c r="M83" s="97"/>
      <c r="N83" s="6"/>
    </row>
    <row r="84" spans="1:15" ht="27" customHeight="1">
      <c r="A84" s="19"/>
      <c r="B84" s="19"/>
      <c r="C84" s="19"/>
      <c r="J84" s="19"/>
      <c r="K84" s="19"/>
      <c r="L84" s="19"/>
      <c r="M84" s="6"/>
    </row>
    <row r="85" spans="1:15" ht="27" customHeight="1">
      <c r="A85" s="9"/>
      <c r="B85" s="9"/>
      <c r="C85" s="9"/>
      <c r="J85" s="9"/>
      <c r="K85" s="9"/>
      <c r="L85" s="9"/>
      <c r="M85" s="6"/>
    </row>
    <row r="86" spans="1:15" ht="27" customHeight="1">
      <c r="A86" s="19"/>
      <c r="B86" s="19"/>
      <c r="J86" s="19"/>
      <c r="K86" s="19"/>
      <c r="L86" s="19"/>
      <c r="M86" s="6"/>
    </row>
    <row r="87" spans="1:15" ht="27" customHeight="1">
      <c r="A87" s="19"/>
      <c r="B87" s="19"/>
      <c r="F87" s="23"/>
      <c r="G87" s="23"/>
      <c r="H87" s="23"/>
      <c r="I87" s="22"/>
      <c r="J87" s="19"/>
      <c r="K87" s="19"/>
      <c r="L87" s="19"/>
      <c r="M87" s="6"/>
    </row>
    <row r="88" spans="1:15" ht="27" customHeight="1">
      <c r="A88" s="19"/>
      <c r="B88" s="19"/>
      <c r="D88" s="88" t="s">
        <v>39</v>
      </c>
      <c r="E88" s="88"/>
      <c r="F88" s="88"/>
      <c r="G88" s="88"/>
      <c r="H88" s="88"/>
      <c r="I88" s="136">
        <f>SUM(I33,I37,I41,I45,I49,I57,I61,I65,I69,I73,I77,I81)</f>
        <v>0</v>
      </c>
      <c r="J88" s="101" t="s">
        <v>40</v>
      </c>
      <c r="K88" s="101"/>
      <c r="L88" s="80"/>
      <c r="M88" s="6"/>
    </row>
    <row r="89" spans="1:15" s="29" customFormat="1" ht="27" customHeight="1">
      <c r="A89" s="19"/>
      <c r="B89" s="19"/>
      <c r="D89" s="89" t="s">
        <v>41</v>
      </c>
      <c r="E89" s="89"/>
      <c r="F89" s="89"/>
      <c r="G89" s="89"/>
      <c r="H89" s="89"/>
      <c r="I89" s="56">
        <f>SUM(I10,I14,I18,I22,I26,I30,I34,I38,I42,I46,I50,I58,I62,I66,I70,I74,I78,I82)</f>
        <v>0</v>
      </c>
      <c r="J89" s="101" t="s">
        <v>40</v>
      </c>
      <c r="K89" s="101"/>
      <c r="L89" s="80"/>
      <c r="M89" s="6"/>
    </row>
    <row r="90" spans="1:15" s="29" customFormat="1" ht="27" customHeight="1">
      <c r="A90" s="19"/>
      <c r="B90" s="19"/>
      <c r="D90" s="89" t="s">
        <v>42</v>
      </c>
      <c r="E90" s="89"/>
      <c r="F90" s="89"/>
      <c r="G90" s="89"/>
      <c r="H90" s="89"/>
      <c r="I90" s="56">
        <f>SUM(I11,I15,I19,I23,I27,I35,I39,I43,I47,I51,I59,I63,I67,I71,I75,I79,I83)</f>
        <v>0</v>
      </c>
      <c r="J90" s="101" t="s">
        <v>40</v>
      </c>
      <c r="K90" s="101"/>
      <c r="L90" s="80"/>
      <c r="M90" s="6"/>
    </row>
    <row r="91" spans="1:15" s="29" customFormat="1" ht="27" customHeight="1">
      <c r="A91" s="19"/>
      <c r="B91" s="19"/>
      <c r="F91" s="23"/>
      <c r="G91" s="23"/>
      <c r="H91" s="23"/>
      <c r="I91" s="22"/>
      <c r="J91" s="19"/>
      <c r="K91" s="19"/>
      <c r="L91" s="19"/>
      <c r="M91" s="6"/>
    </row>
    <row r="92" spans="1:15" s="29" customFormat="1" ht="27" customHeight="1">
      <c r="A92" s="105" t="s">
        <v>47</v>
      </c>
      <c r="B92" s="105"/>
      <c r="C92" s="105"/>
      <c r="D92" s="105"/>
      <c r="E92" s="105"/>
      <c r="F92" s="105"/>
      <c r="G92" s="105"/>
      <c r="H92" s="105"/>
      <c r="I92" s="105"/>
      <c r="J92" s="105"/>
      <c r="K92" s="105"/>
      <c r="L92" s="105"/>
      <c r="M92" s="105"/>
    </row>
    <row r="93" spans="1:15" s="29" customFormat="1" ht="27" customHeight="1">
      <c r="A93" s="105"/>
      <c r="B93" s="105"/>
      <c r="C93" s="105"/>
      <c r="D93" s="105"/>
      <c r="E93" s="105"/>
      <c r="F93" s="105"/>
      <c r="G93" s="105"/>
      <c r="H93" s="105"/>
      <c r="I93" s="105"/>
      <c r="J93" s="105"/>
      <c r="K93" s="105"/>
      <c r="L93" s="105"/>
      <c r="M93" s="105"/>
    </row>
    <row r="94" spans="1:15" s="29" customFormat="1" ht="27" customHeight="1">
      <c r="A94" s="105"/>
      <c r="B94" s="105"/>
      <c r="C94" s="105"/>
      <c r="D94" s="105"/>
      <c r="E94" s="105"/>
      <c r="F94" s="105"/>
      <c r="G94" s="105"/>
      <c r="H94" s="105"/>
      <c r="I94" s="105"/>
      <c r="J94" s="105"/>
      <c r="K94" s="105"/>
      <c r="L94" s="105"/>
      <c r="M94" s="105"/>
    </row>
    <row r="95" spans="1:15" s="29" customFormat="1" ht="27" customHeight="1">
      <c r="A95" s="105"/>
      <c r="B95" s="105"/>
      <c r="C95" s="105"/>
      <c r="D95" s="105"/>
      <c r="E95" s="105"/>
      <c r="F95" s="105"/>
      <c r="G95" s="105"/>
      <c r="H95" s="105"/>
      <c r="I95" s="105"/>
      <c r="J95" s="105"/>
      <c r="K95" s="105"/>
      <c r="L95" s="105"/>
      <c r="M95" s="105"/>
    </row>
    <row r="96" spans="1:15" ht="78.75" customHeight="1">
      <c r="A96" s="105"/>
      <c r="B96" s="105"/>
      <c r="C96" s="105"/>
      <c r="D96" s="105"/>
      <c r="E96" s="105"/>
      <c r="F96" s="105"/>
      <c r="G96" s="105"/>
      <c r="H96" s="105"/>
      <c r="I96" s="105"/>
      <c r="J96" s="105"/>
      <c r="K96" s="105"/>
      <c r="L96" s="105"/>
      <c r="M96" s="105"/>
      <c r="N96" s="51"/>
      <c r="O96" s="51"/>
    </row>
    <row r="97" spans="1:14" ht="23.25" customHeight="1">
      <c r="A97" s="15"/>
      <c r="M97" s="6"/>
    </row>
    <row r="98" spans="1:14" ht="68.25" customHeight="1">
      <c r="A98" s="15"/>
      <c r="B98" s="41" t="s">
        <v>14</v>
      </c>
      <c r="H98" s="41"/>
      <c r="I98" s="46"/>
    </row>
    <row r="99" spans="1:14" ht="68.25" customHeight="1">
      <c r="A99" s="75" t="s">
        <v>56</v>
      </c>
      <c r="B99" s="102"/>
      <c r="C99" s="102"/>
      <c r="D99" s="102"/>
      <c r="E99" s="102"/>
      <c r="F99" s="102"/>
      <c r="G99" s="102"/>
      <c r="H99" s="102"/>
      <c r="I99" s="102"/>
      <c r="J99" s="102"/>
      <c r="K99" s="102"/>
      <c r="L99" s="102"/>
      <c r="M99" s="102"/>
    </row>
    <row r="100" spans="1:14" s="53" customFormat="1" ht="68.25" customHeight="1">
      <c r="A100" s="57"/>
      <c r="B100" s="54"/>
      <c r="C100" s="115" t="str">
        <f>B1&amp;"     "</f>
        <v xml:space="preserve">○○クリニック（又は△△法人□□クリニック）     </v>
      </c>
      <c r="D100" s="115"/>
      <c r="E100" s="115"/>
      <c r="F100" s="115"/>
      <c r="G100" s="115"/>
      <c r="H100" s="115"/>
      <c r="I100" s="115"/>
      <c r="J100" s="115"/>
      <c r="K100" s="115"/>
      <c r="L100" s="54"/>
      <c r="M100" s="54"/>
    </row>
    <row r="101" spans="1:14" ht="68.25" customHeight="1">
      <c r="A101" s="15"/>
      <c r="B101" s="41"/>
      <c r="C101" s="151" t="s">
        <v>68</v>
      </c>
      <c r="D101" s="151"/>
      <c r="E101" s="151"/>
      <c r="F101" s="151"/>
      <c r="G101" s="151"/>
      <c r="H101" s="151"/>
      <c r="I101" s="151"/>
      <c r="J101" s="151"/>
      <c r="K101" s="151"/>
      <c r="L101" s="40"/>
    </row>
    <row r="102" spans="1:14" ht="42" customHeight="1">
      <c r="A102" s="33"/>
      <c r="B102" s="33"/>
      <c r="C102" s="33"/>
      <c r="D102" s="33"/>
      <c r="E102" s="33"/>
      <c r="F102" s="33"/>
      <c r="G102" s="33"/>
      <c r="H102" s="33"/>
      <c r="I102" s="45"/>
      <c r="J102" s="45"/>
      <c r="K102" s="33"/>
      <c r="L102" s="33"/>
      <c r="M102" s="43" t="s">
        <v>33</v>
      </c>
    </row>
    <row r="103" spans="1:14" ht="35.25">
      <c r="A103" s="14" t="s">
        <v>57</v>
      </c>
      <c r="B103" s="34"/>
      <c r="C103" s="34"/>
      <c r="D103" s="34"/>
      <c r="E103" s="34"/>
      <c r="F103" s="34"/>
      <c r="G103" s="34"/>
      <c r="H103" s="34"/>
      <c r="I103" s="45"/>
      <c r="J103" s="33"/>
      <c r="K103" s="110" t="str">
        <f>A99</f>
        <v>令和　　年　　月　　日</v>
      </c>
      <c r="L103" s="110"/>
      <c r="M103" s="110"/>
    </row>
    <row r="104" spans="1:14" ht="45" customHeight="1">
      <c r="A104" s="34"/>
      <c r="B104" s="34"/>
      <c r="C104" s="34"/>
      <c r="D104" s="34"/>
      <c r="E104" s="34"/>
      <c r="F104" s="34"/>
      <c r="G104" s="34"/>
      <c r="H104" s="35" t="s">
        <v>58</v>
      </c>
      <c r="I104" s="34"/>
      <c r="J104" s="34"/>
      <c r="K104" s="83" t="s">
        <v>62</v>
      </c>
      <c r="L104" s="106"/>
      <c r="M104" s="106"/>
    </row>
    <row r="105" spans="1:14" ht="35.25">
      <c r="A105" s="34"/>
      <c r="B105" s="34"/>
      <c r="C105" s="34"/>
      <c r="D105" s="34"/>
      <c r="E105" s="34"/>
      <c r="F105" s="34"/>
      <c r="G105" s="34"/>
      <c r="H105" s="44" t="s">
        <v>59</v>
      </c>
      <c r="I105" s="58"/>
      <c r="J105" s="59"/>
      <c r="K105" s="104"/>
      <c r="L105" s="107"/>
      <c r="M105" s="107"/>
      <c r="N105" s="1"/>
    </row>
    <row r="106" spans="1:14" s="53" customFormat="1" ht="35.25">
      <c r="A106" s="52"/>
      <c r="B106" s="52"/>
      <c r="C106" s="52"/>
      <c r="D106" s="52"/>
      <c r="E106" s="52"/>
      <c r="F106" s="52"/>
      <c r="G106" s="52"/>
      <c r="H106" s="55" t="s">
        <v>60</v>
      </c>
      <c r="I106" s="42"/>
      <c r="J106" s="55"/>
      <c r="K106" s="108" t="str">
        <f>B1</f>
        <v>○○クリニック（又は△△法人□□クリニック）</v>
      </c>
      <c r="L106" s="109"/>
      <c r="M106" s="109"/>
      <c r="N106" s="1"/>
    </row>
    <row r="107" spans="1:14" ht="35.25">
      <c r="A107" s="34"/>
      <c r="B107" s="34"/>
      <c r="C107" s="34"/>
      <c r="D107" s="34"/>
      <c r="E107" s="34"/>
      <c r="F107" s="34"/>
      <c r="G107" s="34"/>
      <c r="H107" s="44" t="s">
        <v>61</v>
      </c>
      <c r="I107" s="42"/>
      <c r="J107" s="44"/>
      <c r="K107" s="103" t="str">
        <f>C101</f>
        <v>（代表者職氏名）××　××</v>
      </c>
      <c r="L107" s="103"/>
      <c r="M107" s="103"/>
      <c r="N107" s="1"/>
    </row>
    <row r="108" spans="1:14" ht="48.75" customHeight="1">
      <c r="A108" s="34"/>
      <c r="B108" s="34"/>
      <c r="C108" s="34"/>
      <c r="D108" s="34"/>
      <c r="E108" s="34"/>
      <c r="F108" s="34"/>
      <c r="G108" s="34"/>
      <c r="H108" s="111" t="s">
        <v>83</v>
      </c>
      <c r="I108" s="111"/>
      <c r="J108" s="111"/>
      <c r="K108" s="104"/>
      <c r="L108" s="104"/>
      <c r="M108" s="104"/>
      <c r="N108" s="1"/>
    </row>
    <row r="109" spans="1:14" ht="35.25">
      <c r="A109" s="34"/>
      <c r="B109" s="34"/>
      <c r="C109" s="34"/>
      <c r="D109" s="34"/>
      <c r="E109" s="34"/>
      <c r="F109" s="34"/>
      <c r="G109" s="34"/>
      <c r="H109" s="34"/>
      <c r="I109" s="34"/>
      <c r="J109" s="34"/>
      <c r="K109" s="34"/>
      <c r="L109" s="34"/>
      <c r="M109" s="34"/>
    </row>
    <row r="110" spans="1:14" ht="24.75" customHeight="1">
      <c r="A110" s="9"/>
      <c r="B110" s="9"/>
      <c r="C110" s="9"/>
      <c r="D110" s="9"/>
      <c r="E110" s="9"/>
      <c r="F110" s="9"/>
      <c r="G110" s="9"/>
      <c r="H110" s="9"/>
      <c r="I110" s="9"/>
      <c r="J110" s="9"/>
    </row>
    <row r="111" spans="1:14" ht="39" customHeight="1">
      <c r="A111" s="95" t="s">
        <v>52</v>
      </c>
      <c r="B111" s="95"/>
      <c r="C111" s="95"/>
      <c r="D111" s="95"/>
      <c r="E111" s="95"/>
      <c r="F111" s="95"/>
      <c r="G111" s="95"/>
      <c r="H111" s="95"/>
      <c r="I111" s="95"/>
      <c r="J111" s="95"/>
      <c r="K111" s="95"/>
      <c r="L111" s="95"/>
      <c r="M111" s="95"/>
      <c r="N111" s="8"/>
    </row>
    <row r="112" spans="1:14" ht="24">
      <c r="A112" s="9"/>
      <c r="B112" s="9"/>
      <c r="C112" s="9"/>
      <c r="D112" s="9"/>
      <c r="E112" s="9"/>
      <c r="F112" s="9"/>
      <c r="G112" s="9"/>
      <c r="H112" s="9"/>
      <c r="I112" s="9"/>
      <c r="J112" s="9"/>
      <c r="K112" s="9"/>
      <c r="L112" s="9"/>
      <c r="M112" s="9"/>
    </row>
    <row r="113" spans="1:15" ht="28.5" customHeight="1">
      <c r="A113" s="9"/>
      <c r="B113" s="9"/>
      <c r="C113" s="9"/>
      <c r="D113" s="9"/>
      <c r="E113" s="9"/>
      <c r="F113" s="9"/>
      <c r="G113" s="9"/>
      <c r="H113" s="9"/>
      <c r="I113" s="9"/>
      <c r="J113" s="9"/>
      <c r="K113" s="9"/>
      <c r="L113" s="9"/>
      <c r="M113" s="9"/>
    </row>
    <row r="114" spans="1:15" ht="75" customHeight="1">
      <c r="A114" s="96" t="s">
        <v>18</v>
      </c>
      <c r="B114" s="96"/>
      <c r="C114" s="96"/>
      <c r="D114" s="96"/>
      <c r="E114" s="96"/>
      <c r="F114" s="96"/>
      <c r="G114" s="96"/>
      <c r="H114" s="96"/>
      <c r="I114" s="96"/>
      <c r="J114" s="96"/>
      <c r="K114" s="96"/>
      <c r="L114" s="96"/>
      <c r="M114" s="96"/>
      <c r="N114" s="5"/>
    </row>
    <row r="115" spans="1:15">
      <c r="B115" s="2"/>
      <c r="C115" s="1"/>
      <c r="D115" s="1"/>
      <c r="E115" s="3"/>
      <c r="F115" s="3"/>
      <c r="G115" s="4"/>
      <c r="H115" s="4"/>
    </row>
    <row r="116" spans="1:15" ht="45.75">
      <c r="B116" s="10" t="s">
        <v>11</v>
      </c>
      <c r="C116" s="11"/>
      <c r="D116" s="11"/>
      <c r="E116" s="11"/>
      <c r="F116" s="152">
        <f>SUM(E139,I139,M139)</f>
        <v>0</v>
      </c>
      <c r="G116" s="152"/>
      <c r="H116" s="152"/>
      <c r="I116" s="11"/>
      <c r="J116" s="11"/>
      <c r="K116" s="6"/>
      <c r="L116" s="6"/>
    </row>
    <row r="118" spans="1:15" ht="48.75" customHeight="1"/>
    <row r="119" spans="1:15" ht="35.25">
      <c r="A119" s="33" t="s">
        <v>12</v>
      </c>
      <c r="B119" s="33"/>
      <c r="C119" s="33"/>
      <c r="D119" s="33"/>
      <c r="E119" s="33"/>
      <c r="F119" s="33"/>
      <c r="G119" s="33"/>
      <c r="H119" s="33"/>
      <c r="I119" s="33"/>
      <c r="J119" s="33"/>
      <c r="K119" s="33"/>
      <c r="L119" s="33"/>
      <c r="M119" s="33"/>
    </row>
    <row r="120" spans="1:15" ht="15" customHeight="1">
      <c r="A120" s="33"/>
      <c r="B120" s="33"/>
      <c r="C120" s="33"/>
      <c r="D120" s="33"/>
      <c r="E120" s="33"/>
      <c r="F120" s="33"/>
      <c r="G120" s="33"/>
      <c r="H120" s="33"/>
      <c r="I120" s="33"/>
      <c r="J120" s="33"/>
      <c r="K120" s="33"/>
      <c r="L120" s="33"/>
      <c r="M120" s="34"/>
    </row>
    <row r="121" spans="1:15" ht="35.25">
      <c r="A121" s="34" t="s">
        <v>15</v>
      </c>
      <c r="B121" s="34"/>
      <c r="C121" s="34"/>
      <c r="D121" s="34"/>
      <c r="E121" s="33"/>
      <c r="F121" s="33"/>
      <c r="G121" s="33"/>
      <c r="H121" s="33"/>
      <c r="I121" s="33"/>
      <c r="J121" s="33"/>
      <c r="K121" s="33"/>
      <c r="L121" s="33"/>
      <c r="M121" s="34"/>
    </row>
    <row r="122" spans="1:15" ht="35.25">
      <c r="A122" s="34" t="s">
        <v>13</v>
      </c>
      <c r="B122" s="34"/>
      <c r="C122" s="34"/>
      <c r="D122" s="34"/>
      <c r="E122" s="33"/>
      <c r="F122" s="37">
        <f>COUNTIF(J33:J83,"150回以上")</f>
        <v>0</v>
      </c>
      <c r="G122" s="34" t="s">
        <v>50</v>
      </c>
      <c r="I122" s="34"/>
      <c r="J122" s="34"/>
      <c r="K122" s="34"/>
      <c r="L122" s="34"/>
      <c r="M122" s="34"/>
    </row>
    <row r="123" spans="1:15" ht="35.25">
      <c r="A123" s="34" t="s">
        <v>16</v>
      </c>
      <c r="B123" s="34"/>
      <c r="C123" s="34"/>
      <c r="D123" s="34"/>
      <c r="E123" s="33"/>
      <c r="F123" s="37">
        <f>COUNTIF(J33:J83,"100回以上")</f>
        <v>0</v>
      </c>
      <c r="G123" s="34" t="s">
        <v>51</v>
      </c>
      <c r="I123" s="34"/>
      <c r="J123" s="34"/>
      <c r="K123" s="34"/>
      <c r="L123" s="34"/>
      <c r="M123" s="34"/>
    </row>
    <row r="124" spans="1:15" ht="33" customHeight="1">
      <c r="A124" s="33"/>
      <c r="B124" s="33"/>
      <c r="C124" s="33"/>
      <c r="D124" s="33"/>
      <c r="E124" s="33"/>
      <c r="F124" s="33"/>
      <c r="G124" s="33"/>
      <c r="H124" s="33"/>
      <c r="I124" s="33"/>
      <c r="J124" s="33"/>
      <c r="K124" s="33"/>
      <c r="L124" s="33"/>
      <c r="M124" s="33"/>
      <c r="O124" s="12"/>
    </row>
    <row r="125" spans="1:15" ht="30.75" customHeight="1">
      <c r="A125" s="32"/>
      <c r="B125" s="90" t="s">
        <v>9</v>
      </c>
      <c r="C125" s="90"/>
      <c r="D125" s="90"/>
      <c r="E125" s="98" t="s">
        <v>36</v>
      </c>
      <c r="F125" s="99"/>
      <c r="G125" s="99"/>
      <c r="H125" s="99"/>
      <c r="I125" s="98" t="s">
        <v>35</v>
      </c>
      <c r="J125" s="99"/>
      <c r="K125" s="99"/>
      <c r="L125" s="90" t="s">
        <v>10</v>
      </c>
      <c r="M125" s="100"/>
      <c r="O125" s="13"/>
    </row>
    <row r="126" spans="1:15" ht="18.75" customHeight="1">
      <c r="A126" s="32"/>
      <c r="B126" s="91" t="s">
        <v>34</v>
      </c>
      <c r="C126" s="92"/>
      <c r="D126" s="92"/>
      <c r="E126" s="91" t="s">
        <v>48</v>
      </c>
      <c r="F126" s="86"/>
      <c r="G126" s="86"/>
      <c r="H126" s="86"/>
      <c r="I126" s="91" t="s">
        <v>49</v>
      </c>
      <c r="J126" s="86"/>
      <c r="K126" s="86"/>
      <c r="L126" s="85" t="s">
        <v>37</v>
      </c>
      <c r="M126" s="86"/>
      <c r="O126" s="13"/>
    </row>
    <row r="127" spans="1:15" ht="35.25">
      <c r="A127" s="35" t="s">
        <v>69</v>
      </c>
      <c r="B127" s="153"/>
      <c r="C127" s="154">
        <f>I33</f>
        <v>0</v>
      </c>
      <c r="D127" s="154"/>
      <c r="E127" s="155">
        <f>IF(AND($F$122&gt;=4,J33="150回以上"),C127*3000,0)</f>
        <v>0</v>
      </c>
      <c r="F127" s="155"/>
      <c r="G127" s="155"/>
      <c r="H127" s="155"/>
      <c r="I127" s="155">
        <f>IF(AND($F$123&gt;=4,J33="100回以上"),C127*2000,0)</f>
        <v>0</v>
      </c>
      <c r="J127" s="155"/>
      <c r="K127" s="155"/>
      <c r="L127" s="156">
        <f>IF(AND(E127=0,I127=0),COUNTIF(B33:H33,"&gt;=50"),0)</f>
        <v>0</v>
      </c>
      <c r="M127" s="157">
        <f>L127*100000</f>
        <v>0</v>
      </c>
      <c r="O127" s="13"/>
    </row>
    <row r="128" spans="1:15" ht="35.25">
      <c r="A128" s="35" t="s">
        <v>70</v>
      </c>
      <c r="B128" s="153"/>
      <c r="C128" s="154">
        <f>I37</f>
        <v>0</v>
      </c>
      <c r="D128" s="154"/>
      <c r="E128" s="155">
        <f>IF(AND($F$122&gt;=4,J37="150回以上"),C128*3000,0)</f>
        <v>0</v>
      </c>
      <c r="F128" s="155"/>
      <c r="G128" s="155"/>
      <c r="H128" s="155"/>
      <c r="I128" s="155">
        <f>IF(AND($F$123&gt;=4,J37="100回以上"),C128*2000,0)</f>
        <v>0</v>
      </c>
      <c r="J128" s="155"/>
      <c r="K128" s="155"/>
      <c r="L128" s="156">
        <f>IF(AND(E128=0,I128=0),COUNTIF(B37:H37,"&gt;=50"),0)</f>
        <v>0</v>
      </c>
      <c r="M128" s="157">
        <f t="shared" ref="M128:M138" si="18">L128*100000</f>
        <v>0</v>
      </c>
      <c r="O128" s="13"/>
    </row>
    <row r="129" spans="1:15" ht="35.25">
      <c r="A129" s="35" t="s">
        <v>71</v>
      </c>
      <c r="B129" s="153"/>
      <c r="C129" s="154">
        <f>I41</f>
        <v>0</v>
      </c>
      <c r="D129" s="154"/>
      <c r="E129" s="155">
        <f>IF(AND($F$122&gt;=4,J41="150回以上"),C129*3000,0)</f>
        <v>0</v>
      </c>
      <c r="F129" s="155"/>
      <c r="G129" s="155"/>
      <c r="H129" s="155"/>
      <c r="I129" s="155">
        <f>IF(AND($F$123&gt;=4,J41="100回以上"),C129*2000,0)</f>
        <v>0</v>
      </c>
      <c r="J129" s="155"/>
      <c r="K129" s="155"/>
      <c r="L129" s="156">
        <f>IF(AND(E129=0,I129=0),COUNTIF(B41:H41,"&gt;=50"),0)</f>
        <v>0</v>
      </c>
      <c r="M129" s="157">
        <f t="shared" si="18"/>
        <v>0</v>
      </c>
      <c r="O129" s="13"/>
    </row>
    <row r="130" spans="1:15" ht="35.25">
      <c r="A130" s="35" t="s">
        <v>72</v>
      </c>
      <c r="B130" s="153"/>
      <c r="C130" s="154">
        <f>I45</f>
        <v>0</v>
      </c>
      <c r="D130" s="154"/>
      <c r="E130" s="155">
        <f>IF(AND($F$122&gt;=4,J45="150回以上"),C130*3000,0)</f>
        <v>0</v>
      </c>
      <c r="F130" s="155"/>
      <c r="G130" s="155"/>
      <c r="H130" s="155"/>
      <c r="I130" s="155">
        <f>IF(AND($F$123&gt;=4,J45="100回以上"),C130*2000,0)</f>
        <v>0</v>
      </c>
      <c r="J130" s="155"/>
      <c r="K130" s="155"/>
      <c r="L130" s="156">
        <f>IF(AND(E130=0,I130=0),COUNTIF(B45:H45,"&gt;=50"),0)</f>
        <v>0</v>
      </c>
      <c r="M130" s="157">
        <f t="shared" si="18"/>
        <v>0</v>
      </c>
      <c r="O130" s="13"/>
    </row>
    <row r="131" spans="1:15" ht="35.25">
      <c r="A131" s="35" t="s">
        <v>73</v>
      </c>
      <c r="B131" s="153"/>
      <c r="C131" s="154">
        <f>I49</f>
        <v>0</v>
      </c>
      <c r="D131" s="154"/>
      <c r="E131" s="155">
        <f>IF(AND($F$122&gt;=4,J49="150回以上"),C131*3000,0)</f>
        <v>0</v>
      </c>
      <c r="F131" s="155"/>
      <c r="G131" s="155"/>
      <c r="H131" s="155"/>
      <c r="I131" s="155">
        <f>IF(AND($F$123&gt;=4,J49="100回以上"),C131*2000,0)</f>
        <v>0</v>
      </c>
      <c r="J131" s="155"/>
      <c r="K131" s="155"/>
      <c r="L131" s="156">
        <f>IF(AND(E131=0,I131=0),COUNTIF(B49:H49,"&gt;=50"),0)</f>
        <v>0</v>
      </c>
      <c r="M131" s="157">
        <f t="shared" si="18"/>
        <v>0</v>
      </c>
      <c r="O131" s="13"/>
    </row>
    <row r="132" spans="1:15" ht="35.25">
      <c r="A132" s="35" t="s">
        <v>74</v>
      </c>
      <c r="B132" s="153"/>
      <c r="C132" s="154">
        <f>I57</f>
        <v>0</v>
      </c>
      <c r="D132" s="154"/>
      <c r="E132" s="155">
        <f>IF(AND($F$122&gt;=4,J57="150回以上"),C132*3000,0)</f>
        <v>0</v>
      </c>
      <c r="F132" s="155"/>
      <c r="G132" s="155"/>
      <c r="H132" s="155"/>
      <c r="I132" s="155">
        <f>IF(AND($F$123&gt;=4,J57="100回以上"),C132*2000,0)</f>
        <v>0</v>
      </c>
      <c r="J132" s="155"/>
      <c r="K132" s="155"/>
      <c r="L132" s="156">
        <f>IF(AND(E132=0,I132=0),COUNTIF(B57:H57,"&gt;=50"),0)</f>
        <v>0</v>
      </c>
      <c r="M132" s="157">
        <f t="shared" si="18"/>
        <v>0</v>
      </c>
      <c r="O132" s="13"/>
    </row>
    <row r="133" spans="1:15" ht="35.25">
      <c r="A133" s="35" t="s">
        <v>75</v>
      </c>
      <c r="B133" s="153"/>
      <c r="C133" s="154">
        <f>I61</f>
        <v>0</v>
      </c>
      <c r="D133" s="154"/>
      <c r="E133" s="155">
        <f>IF(AND($F$122&gt;=4,J61="150回以上"),C133*3000,0)</f>
        <v>0</v>
      </c>
      <c r="F133" s="155"/>
      <c r="G133" s="155"/>
      <c r="H133" s="155"/>
      <c r="I133" s="155">
        <f>IF(AND($F$123&gt;=4,J61="100回以上"),C133*2000,0)</f>
        <v>0</v>
      </c>
      <c r="J133" s="155"/>
      <c r="K133" s="155"/>
      <c r="L133" s="156">
        <f>IF(AND(E133=0,I133=0),COUNTIF(B61:H61,"&gt;=50"),0)</f>
        <v>0</v>
      </c>
      <c r="M133" s="157">
        <f t="shared" si="18"/>
        <v>0</v>
      </c>
      <c r="O133" s="13"/>
    </row>
    <row r="134" spans="1:15" ht="35.25">
      <c r="A134" s="35" t="s">
        <v>76</v>
      </c>
      <c r="B134" s="153"/>
      <c r="C134" s="154">
        <f>I65</f>
        <v>0</v>
      </c>
      <c r="D134" s="154"/>
      <c r="E134" s="155">
        <f>IF(AND($F$122&gt;=4,J65="150回以上"),C134*3000,0)</f>
        <v>0</v>
      </c>
      <c r="F134" s="155"/>
      <c r="G134" s="155"/>
      <c r="H134" s="155"/>
      <c r="I134" s="155">
        <f>IF(AND($F$123&gt;=4,J65="100回以上"),C134*2000,0)</f>
        <v>0</v>
      </c>
      <c r="J134" s="155"/>
      <c r="K134" s="155"/>
      <c r="L134" s="156">
        <f>IF(AND(E134=0,I134=0),COUNTIF(B65:H65,"&gt;=50"),0)</f>
        <v>0</v>
      </c>
      <c r="M134" s="157">
        <f t="shared" si="18"/>
        <v>0</v>
      </c>
      <c r="O134" s="13"/>
    </row>
    <row r="135" spans="1:15" ht="35.25">
      <c r="A135" s="35" t="s">
        <v>77</v>
      </c>
      <c r="B135" s="153"/>
      <c r="C135" s="154">
        <f>I69</f>
        <v>0</v>
      </c>
      <c r="D135" s="154"/>
      <c r="E135" s="155">
        <f>IF(AND($F$122&gt;=4,J69="150回以上"),C135*3000,0)</f>
        <v>0</v>
      </c>
      <c r="F135" s="155"/>
      <c r="G135" s="155"/>
      <c r="H135" s="155"/>
      <c r="I135" s="155">
        <f>IF(AND($F$123&gt;=4,J69="100回以上"),C135*2000,0)</f>
        <v>0</v>
      </c>
      <c r="J135" s="155"/>
      <c r="K135" s="155"/>
      <c r="L135" s="156">
        <f>IF(AND(E135=0,I135=0),COUNTIF(B69:H69,"&gt;=50"),0)</f>
        <v>0</v>
      </c>
      <c r="M135" s="157">
        <f t="shared" si="18"/>
        <v>0</v>
      </c>
      <c r="O135" s="13"/>
    </row>
    <row r="136" spans="1:15" ht="35.25">
      <c r="A136" s="35" t="s">
        <v>78</v>
      </c>
      <c r="B136" s="153"/>
      <c r="C136" s="154">
        <f>I73</f>
        <v>0</v>
      </c>
      <c r="D136" s="154"/>
      <c r="E136" s="155">
        <f>IF(AND($F$122&gt;=4,J73="150回以上"),C136*3000,0)</f>
        <v>0</v>
      </c>
      <c r="F136" s="155"/>
      <c r="G136" s="155"/>
      <c r="H136" s="155"/>
      <c r="I136" s="155">
        <f>IF(AND($F$123&gt;=4,J73="100回以上"),C136*2000,0)</f>
        <v>0</v>
      </c>
      <c r="J136" s="155"/>
      <c r="K136" s="155"/>
      <c r="L136" s="156">
        <f>IF(AND(E136=0,I136=0),COUNTIF(B73:H73,"&gt;=50"),0)</f>
        <v>0</v>
      </c>
      <c r="M136" s="157">
        <f t="shared" si="18"/>
        <v>0</v>
      </c>
      <c r="O136" s="13"/>
    </row>
    <row r="137" spans="1:15" ht="35.25">
      <c r="A137" s="35" t="s">
        <v>79</v>
      </c>
      <c r="B137" s="153"/>
      <c r="C137" s="154">
        <f>I77</f>
        <v>0</v>
      </c>
      <c r="D137" s="154"/>
      <c r="E137" s="155">
        <f>IF(AND($F$122&gt;=4,J77="150回以上"),C137*3000,0)</f>
        <v>0</v>
      </c>
      <c r="F137" s="155"/>
      <c r="G137" s="155"/>
      <c r="H137" s="155"/>
      <c r="I137" s="155">
        <f>IF(AND($F$123&gt;=4,J77="100回以上"),C137*2000,0)</f>
        <v>0</v>
      </c>
      <c r="J137" s="155"/>
      <c r="K137" s="155"/>
      <c r="L137" s="156">
        <f>IF(AND(E137=0,I137=0),COUNTIF(B77:H77,"&gt;=50"),0)</f>
        <v>0</v>
      </c>
      <c r="M137" s="157">
        <f t="shared" si="18"/>
        <v>0</v>
      </c>
      <c r="O137" s="13"/>
    </row>
    <row r="138" spans="1:15" ht="36" thickBot="1">
      <c r="A138" s="38" t="s">
        <v>80</v>
      </c>
      <c r="B138" s="158"/>
      <c r="C138" s="159">
        <f>I81</f>
        <v>0</v>
      </c>
      <c r="D138" s="159"/>
      <c r="E138" s="160">
        <f>IF(AND($F$122&gt;=4,J81="150回以上"),C138*3000,0)</f>
        <v>0</v>
      </c>
      <c r="F138" s="160"/>
      <c r="G138" s="160"/>
      <c r="H138" s="160"/>
      <c r="I138" s="160">
        <f>IF(AND($F$123&gt;=4,J81="100回以上"),C138*2000,0)</f>
        <v>0</v>
      </c>
      <c r="J138" s="160"/>
      <c r="K138" s="160"/>
      <c r="L138" s="161">
        <f>IF(AND(E138=0,I138=0),COUNTIF(B81:H81,"&gt;=50"),0)</f>
        <v>0</v>
      </c>
      <c r="M138" s="162">
        <f t="shared" si="18"/>
        <v>0</v>
      </c>
    </row>
    <row r="139" spans="1:15" ht="36" thickTop="1">
      <c r="A139" s="39" t="s">
        <v>32</v>
      </c>
      <c r="B139" s="163"/>
      <c r="C139" s="164">
        <f>SUM(C127:D138)</f>
        <v>0</v>
      </c>
      <c r="D139" s="164"/>
      <c r="E139" s="165">
        <f>SUM(E127:H138)</f>
        <v>0</v>
      </c>
      <c r="F139" s="165"/>
      <c r="G139" s="165"/>
      <c r="H139" s="165"/>
      <c r="I139" s="165">
        <f>SUM(I127:K138)</f>
        <v>0</v>
      </c>
      <c r="J139" s="165"/>
      <c r="K139" s="165"/>
      <c r="L139" s="166">
        <f>SUM(L127:L138)</f>
        <v>0</v>
      </c>
      <c r="M139" s="167">
        <f>SUM(M127:M138)</f>
        <v>0</v>
      </c>
    </row>
    <row r="140" spans="1:15" s="76" customFormat="1" ht="18.75" customHeight="1">
      <c r="A140" s="38"/>
      <c r="B140" s="38"/>
      <c r="C140" s="38"/>
      <c r="D140" s="38"/>
      <c r="E140" s="38"/>
      <c r="F140" s="38"/>
      <c r="G140" s="78"/>
      <c r="H140" s="78"/>
      <c r="I140" s="78"/>
      <c r="J140" s="78"/>
      <c r="K140" s="78"/>
      <c r="L140" s="78"/>
      <c r="M140" s="78"/>
      <c r="N140" s="78"/>
      <c r="O140" s="78"/>
    </row>
    <row r="141" spans="1:15" s="76" customFormat="1" ht="36.75" customHeight="1">
      <c r="A141" s="114" t="s">
        <v>84</v>
      </c>
      <c r="B141" s="114"/>
      <c r="C141" s="114"/>
      <c r="D141" s="114"/>
      <c r="E141" s="114"/>
      <c r="F141" s="114"/>
      <c r="G141" s="114"/>
      <c r="H141" s="114"/>
      <c r="I141" s="114"/>
      <c r="J141" s="114"/>
      <c r="K141" s="114"/>
      <c r="L141" s="114"/>
      <c r="M141" s="114"/>
      <c r="N141" s="79"/>
      <c r="O141" s="79"/>
    </row>
    <row r="142" spans="1:15" s="77" customFormat="1" ht="19.5" customHeight="1"/>
    <row r="143" spans="1:15" ht="32.25" customHeight="1">
      <c r="A143" s="168" t="s">
        <v>23</v>
      </c>
      <c r="B143" s="169"/>
      <c r="C143" s="170"/>
      <c r="D143" s="170"/>
      <c r="E143" s="170"/>
      <c r="F143" s="170"/>
      <c r="G143" s="171"/>
      <c r="H143" s="172" t="s">
        <v>24</v>
      </c>
      <c r="I143" s="172"/>
      <c r="J143" s="172"/>
      <c r="K143" s="173"/>
      <c r="L143" s="173"/>
      <c r="M143" s="173"/>
      <c r="N143" s="26"/>
    </row>
    <row r="144" spans="1:15" ht="32.25" customHeight="1">
      <c r="A144" s="168" t="s">
        <v>25</v>
      </c>
      <c r="B144" s="169"/>
      <c r="C144" s="170"/>
      <c r="D144" s="170"/>
      <c r="E144" s="170"/>
      <c r="F144" s="170"/>
      <c r="G144" s="171"/>
      <c r="H144" s="172" t="s">
        <v>26</v>
      </c>
      <c r="I144" s="172"/>
      <c r="J144" s="172"/>
      <c r="K144" s="173"/>
      <c r="L144" s="173"/>
      <c r="M144" s="173"/>
      <c r="N144" s="25"/>
    </row>
    <row r="145" spans="1:14" ht="32.25" customHeight="1">
      <c r="A145" s="168" t="s">
        <v>27</v>
      </c>
      <c r="B145" s="169"/>
      <c r="C145" s="170"/>
      <c r="D145" s="170"/>
      <c r="E145" s="170"/>
      <c r="F145" s="170"/>
      <c r="G145" s="171"/>
      <c r="H145" s="172" t="s">
        <v>28</v>
      </c>
      <c r="I145" s="172"/>
      <c r="J145" s="172"/>
      <c r="K145" s="173"/>
      <c r="L145" s="173"/>
      <c r="M145" s="173"/>
      <c r="N145" s="25"/>
    </row>
    <row r="146" spans="1:14" ht="32.25" customHeight="1">
      <c r="A146" s="168" t="s">
        <v>30</v>
      </c>
      <c r="B146" s="169"/>
      <c r="C146" s="170"/>
      <c r="D146" s="170"/>
      <c r="E146" s="170"/>
      <c r="F146" s="170"/>
      <c r="G146" s="170"/>
      <c r="H146" s="170"/>
      <c r="I146" s="170"/>
      <c r="J146" s="170"/>
      <c r="K146" s="170"/>
      <c r="L146" s="170"/>
      <c r="M146" s="171"/>
      <c r="N146" s="24"/>
    </row>
    <row r="147" spans="1:14" ht="32.25" customHeight="1">
      <c r="A147" s="168" t="s">
        <v>29</v>
      </c>
      <c r="B147" s="169"/>
      <c r="C147" s="170"/>
      <c r="D147" s="170"/>
      <c r="E147" s="170"/>
      <c r="F147" s="170"/>
      <c r="G147" s="170"/>
      <c r="H147" s="170"/>
      <c r="I147" s="170"/>
      <c r="J147" s="170"/>
      <c r="K147" s="170"/>
      <c r="L147" s="170"/>
      <c r="M147" s="171"/>
      <c r="N147" s="27"/>
    </row>
    <row r="148" spans="1:14" ht="13.5" customHeight="1"/>
    <row r="149" spans="1:14" ht="30" customHeight="1">
      <c r="C149" s="87"/>
      <c r="D149" s="87"/>
      <c r="H149" s="33" t="s">
        <v>63</v>
      </c>
    </row>
    <row r="150" spans="1:14" ht="30" customHeight="1">
      <c r="C150" s="87"/>
      <c r="D150" s="87"/>
      <c r="H150" s="33" t="s">
        <v>67</v>
      </c>
      <c r="I150" s="60"/>
      <c r="K150" s="94"/>
      <c r="L150" s="94"/>
      <c r="M150" s="94"/>
    </row>
    <row r="151" spans="1:14" ht="30" customHeight="1">
      <c r="C151" s="87"/>
      <c r="D151" s="87"/>
      <c r="H151" s="62" t="s">
        <v>64</v>
      </c>
      <c r="I151" s="61"/>
      <c r="J151" s="61"/>
      <c r="K151" s="93"/>
      <c r="L151" s="93"/>
      <c r="M151" s="93"/>
    </row>
    <row r="152" spans="1:14" ht="30" customHeight="1">
      <c r="C152" s="87"/>
      <c r="D152" s="87"/>
      <c r="H152" s="52" t="s">
        <v>65</v>
      </c>
      <c r="I152" s="61"/>
      <c r="J152" s="61"/>
      <c r="K152" s="93"/>
      <c r="L152" s="93"/>
      <c r="M152" s="93"/>
    </row>
    <row r="153" spans="1:14" ht="30" customHeight="1">
      <c r="C153" s="87"/>
      <c r="D153" s="87"/>
      <c r="H153" s="36" t="s">
        <v>66</v>
      </c>
      <c r="I153" s="61"/>
      <c r="J153" s="61"/>
      <c r="K153" s="93"/>
      <c r="L153" s="93"/>
      <c r="M153" s="93"/>
    </row>
    <row r="154" spans="1:14">
      <c r="C154" s="87"/>
      <c r="D154" s="87"/>
      <c r="H154" s="61"/>
      <c r="I154" s="61"/>
      <c r="J154" s="61"/>
      <c r="K154" s="61"/>
      <c r="L154" s="61"/>
      <c r="M154" s="61"/>
    </row>
    <row r="155" spans="1:14">
      <c r="C155" s="87"/>
      <c r="D155" s="87"/>
    </row>
    <row r="156" spans="1:14">
      <c r="C156" s="87"/>
      <c r="D156" s="87"/>
    </row>
  </sheetData>
  <sheetProtection algorithmName="SHA-512" hashValue="YdePM/rt4pQQ6hzDVZnN2pt8rYff90l6pJvwtxgysl7ttDBj87xIVcAM5m1WA4pzq1tQl2p+DHFFij7FNInRzQ==" saltValue="E92US3fQfDqSKdri5fiWXw==" spinCount="100000" sheet="1" objects="1" scenarios="1" selectLockedCells="1"/>
  <mergeCells count="179">
    <mergeCell ref="A141:M141"/>
    <mergeCell ref="K18:M18"/>
    <mergeCell ref="K19:M19"/>
    <mergeCell ref="K10:M10"/>
    <mergeCell ref="K11:M11"/>
    <mergeCell ref="K12:M12"/>
    <mergeCell ref="B13:H13"/>
    <mergeCell ref="K13:M13"/>
    <mergeCell ref="K14:M14"/>
    <mergeCell ref="B25:H25"/>
    <mergeCell ref="K25:M25"/>
    <mergeCell ref="B11:E11"/>
    <mergeCell ref="B10:E10"/>
    <mergeCell ref="K27:M27"/>
    <mergeCell ref="K28:M28"/>
    <mergeCell ref="B29:H29"/>
    <mergeCell ref="K29:M29"/>
    <mergeCell ref="K20:M20"/>
    <mergeCell ref="B21:H21"/>
    <mergeCell ref="K21:M21"/>
    <mergeCell ref="K22:M22"/>
    <mergeCell ref="K23:M23"/>
    <mergeCell ref="K24:M24"/>
    <mergeCell ref="K26:M26"/>
    <mergeCell ref="I6:I7"/>
    <mergeCell ref="J6:J7"/>
    <mergeCell ref="K6:M7"/>
    <mergeCell ref="K8:M8"/>
    <mergeCell ref="B9:H9"/>
    <mergeCell ref="K9:M9"/>
    <mergeCell ref="K15:M15"/>
    <mergeCell ref="K16:M16"/>
    <mergeCell ref="B17:H17"/>
    <mergeCell ref="K17:M17"/>
    <mergeCell ref="K36:M36"/>
    <mergeCell ref="K37:M37"/>
    <mergeCell ref="K38:M38"/>
    <mergeCell ref="K39:M39"/>
    <mergeCell ref="K40:M40"/>
    <mergeCell ref="K41:M41"/>
    <mergeCell ref="K30:M30"/>
    <mergeCell ref="K31:M31"/>
    <mergeCell ref="K32:M32"/>
    <mergeCell ref="K33:M33"/>
    <mergeCell ref="K34:M34"/>
    <mergeCell ref="K35:M35"/>
    <mergeCell ref="K48:M48"/>
    <mergeCell ref="K49:M49"/>
    <mergeCell ref="K50:M50"/>
    <mergeCell ref="K51:M51"/>
    <mergeCell ref="I54:I55"/>
    <mergeCell ref="J54:J55"/>
    <mergeCell ref="K54:M55"/>
    <mergeCell ref="K42:M42"/>
    <mergeCell ref="K43:M43"/>
    <mergeCell ref="K44:M44"/>
    <mergeCell ref="K45:M45"/>
    <mergeCell ref="K46:M46"/>
    <mergeCell ref="K47:M47"/>
    <mergeCell ref="K62:M62"/>
    <mergeCell ref="K63:M63"/>
    <mergeCell ref="K64:M64"/>
    <mergeCell ref="K65:M65"/>
    <mergeCell ref="K66:M66"/>
    <mergeCell ref="K67:M67"/>
    <mergeCell ref="K56:M56"/>
    <mergeCell ref="K57:M57"/>
    <mergeCell ref="K58:M58"/>
    <mergeCell ref="K59:M59"/>
    <mergeCell ref="K60:M60"/>
    <mergeCell ref="K61:M61"/>
    <mergeCell ref="K74:M74"/>
    <mergeCell ref="K75:M75"/>
    <mergeCell ref="K76:M76"/>
    <mergeCell ref="K77:M77"/>
    <mergeCell ref="K78:M78"/>
    <mergeCell ref="K79:M79"/>
    <mergeCell ref="K68:M68"/>
    <mergeCell ref="K69:M69"/>
    <mergeCell ref="K70:M70"/>
    <mergeCell ref="K71:M71"/>
    <mergeCell ref="K72:M72"/>
    <mergeCell ref="K73:M73"/>
    <mergeCell ref="A111:M111"/>
    <mergeCell ref="A114:M114"/>
    <mergeCell ref="K80:M80"/>
    <mergeCell ref="K81:M81"/>
    <mergeCell ref="K82:M82"/>
    <mergeCell ref="K83:M83"/>
    <mergeCell ref="F116:H116"/>
    <mergeCell ref="E125:H125"/>
    <mergeCell ref="I125:K125"/>
    <mergeCell ref="L125:M125"/>
    <mergeCell ref="J90:K90"/>
    <mergeCell ref="J89:K89"/>
    <mergeCell ref="J88:K88"/>
    <mergeCell ref="B99:M99"/>
    <mergeCell ref="K107:M107"/>
    <mergeCell ref="K108:M108"/>
    <mergeCell ref="A92:M96"/>
    <mergeCell ref="C100:K100"/>
    <mergeCell ref="K104:M104"/>
    <mergeCell ref="K105:M105"/>
    <mergeCell ref="K106:M106"/>
    <mergeCell ref="K103:M103"/>
    <mergeCell ref="H108:J108"/>
    <mergeCell ref="E126:H126"/>
    <mergeCell ref="I126:K126"/>
    <mergeCell ref="C130:D130"/>
    <mergeCell ref="E130:H130"/>
    <mergeCell ref="I130:K130"/>
    <mergeCell ref="C131:D131"/>
    <mergeCell ref="E131:H131"/>
    <mergeCell ref="I131:K131"/>
    <mergeCell ref="C128:D128"/>
    <mergeCell ref="E128:H128"/>
    <mergeCell ref="I128:K128"/>
    <mergeCell ref="C129:D129"/>
    <mergeCell ref="E129:H129"/>
    <mergeCell ref="I129:K129"/>
    <mergeCell ref="E135:H135"/>
    <mergeCell ref="I135:K135"/>
    <mergeCell ref="C132:D132"/>
    <mergeCell ref="E132:H132"/>
    <mergeCell ref="I132:K132"/>
    <mergeCell ref="C133:D133"/>
    <mergeCell ref="E133:H133"/>
    <mergeCell ref="I133:K133"/>
    <mergeCell ref="C127:D127"/>
    <mergeCell ref="E127:H127"/>
    <mergeCell ref="I127:K127"/>
    <mergeCell ref="C156:D156"/>
    <mergeCell ref="D88:H88"/>
    <mergeCell ref="D89:H89"/>
    <mergeCell ref="D90:H90"/>
    <mergeCell ref="B125:D125"/>
    <mergeCell ref="B126:D126"/>
    <mergeCell ref="C149:D149"/>
    <mergeCell ref="C150:D150"/>
    <mergeCell ref="C151:D151"/>
    <mergeCell ref="C152:D152"/>
    <mergeCell ref="C153:D153"/>
    <mergeCell ref="C154:D154"/>
    <mergeCell ref="H145:J145"/>
    <mergeCell ref="H143:J143"/>
    <mergeCell ref="H144:J144"/>
    <mergeCell ref="B146:M146"/>
    <mergeCell ref="B147:M147"/>
    <mergeCell ref="K152:M152"/>
    <mergeCell ref="K151:M151"/>
    <mergeCell ref="K150:M150"/>
    <mergeCell ref="K153:M153"/>
    <mergeCell ref="E138:H138"/>
    <mergeCell ref="I134:K134"/>
    <mergeCell ref="C135:D135"/>
    <mergeCell ref="B1:I1"/>
    <mergeCell ref="B52:I52"/>
    <mergeCell ref="C101:K101"/>
    <mergeCell ref="L126:M126"/>
    <mergeCell ref="B143:G143"/>
    <mergeCell ref="B144:G144"/>
    <mergeCell ref="B145:G145"/>
    <mergeCell ref="C138:D138"/>
    <mergeCell ref="C155:D155"/>
    <mergeCell ref="K145:M145"/>
    <mergeCell ref="K143:M143"/>
    <mergeCell ref="K144:M144"/>
    <mergeCell ref="I138:K138"/>
    <mergeCell ref="C139:D139"/>
    <mergeCell ref="E139:H139"/>
    <mergeCell ref="I139:K139"/>
    <mergeCell ref="C136:D136"/>
    <mergeCell ref="E136:H136"/>
    <mergeCell ref="I136:K136"/>
    <mergeCell ref="C137:D137"/>
    <mergeCell ref="E137:H137"/>
    <mergeCell ref="I137:K137"/>
    <mergeCell ref="C134:D134"/>
    <mergeCell ref="E134:H134"/>
  </mergeCells>
  <phoneticPr fontId="2"/>
  <dataValidations count="1">
    <dataValidation type="list" allowBlank="1" showInputMessage="1" sqref="J37 J41 J45 J49 J81 J61 J65 J69 J73 J77 J57 J33 J9 J13 J17 J25 J21 J29">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2" manualBreakCount="2">
    <brk id="51" max="16383" man="1"/>
    <brk id="1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3"/>
  <sheetViews>
    <sheetView view="pageBreakPreview" zoomScaleNormal="100" zoomScaleSheetLayoutView="100" workbookViewId="0">
      <selection activeCell="I1" sqref="I1"/>
    </sheetView>
  </sheetViews>
  <sheetFormatPr defaultRowHeight="18.75"/>
  <cols>
    <col min="1" max="1" width="3.125" customWidth="1"/>
    <col min="2" max="8" width="13.25" customWidth="1"/>
    <col min="9" max="9" width="4.125" customWidth="1"/>
  </cols>
  <sheetData>
    <row r="1" spans="1:8" ht="29.25" customHeight="1" thickBot="1">
      <c r="A1" s="65" t="s">
        <v>81</v>
      </c>
    </row>
    <row r="2" spans="1:8" ht="30" customHeight="1">
      <c r="B2" s="66"/>
      <c r="C2" s="67"/>
      <c r="D2" s="67"/>
      <c r="E2" s="67"/>
      <c r="F2" s="67"/>
      <c r="G2" s="67"/>
      <c r="H2" s="68"/>
    </row>
    <row r="3" spans="1:8" s="64" customFormat="1" ht="30" customHeight="1">
      <c r="B3" s="69"/>
      <c r="C3" s="6"/>
      <c r="D3" s="6"/>
      <c r="E3" s="6"/>
      <c r="F3" s="6"/>
      <c r="G3" s="6"/>
      <c r="H3" s="70"/>
    </row>
    <row r="4" spans="1:8" s="64" customFormat="1" ht="30" customHeight="1">
      <c r="B4" s="69"/>
      <c r="C4" s="6"/>
      <c r="D4" s="6"/>
      <c r="E4" s="6"/>
      <c r="F4" s="6"/>
      <c r="G4" s="6"/>
      <c r="H4" s="70"/>
    </row>
    <row r="5" spans="1:8" s="64" customFormat="1" ht="30" customHeight="1">
      <c r="B5" s="69"/>
      <c r="C5" s="6"/>
      <c r="D5" s="6"/>
      <c r="E5" s="6"/>
      <c r="F5" s="6"/>
      <c r="G5" s="6"/>
      <c r="H5" s="70"/>
    </row>
    <row r="6" spans="1:8" ht="30" customHeight="1">
      <c r="B6" s="69"/>
      <c r="C6" s="6"/>
      <c r="D6" s="6"/>
      <c r="E6" s="6"/>
      <c r="F6" s="6"/>
      <c r="G6" s="6"/>
      <c r="H6" s="70"/>
    </row>
    <row r="7" spans="1:8" ht="30" customHeight="1">
      <c r="B7" s="69"/>
      <c r="C7" s="6"/>
      <c r="D7" s="6"/>
      <c r="E7" s="6"/>
      <c r="F7" s="6"/>
      <c r="G7" s="6"/>
      <c r="H7" s="70"/>
    </row>
    <row r="8" spans="1:8" ht="30" customHeight="1">
      <c r="B8" s="69"/>
      <c r="C8" s="6"/>
      <c r="D8" s="6"/>
      <c r="E8" s="6"/>
      <c r="F8" s="6"/>
      <c r="G8" s="6"/>
      <c r="H8" s="70"/>
    </row>
    <row r="9" spans="1:8" ht="30" customHeight="1">
      <c r="B9" s="69"/>
      <c r="C9" s="6"/>
      <c r="D9" s="6"/>
      <c r="E9" s="6"/>
      <c r="F9" s="6"/>
      <c r="G9" s="6"/>
      <c r="H9" s="70"/>
    </row>
    <row r="10" spans="1:8" ht="30" customHeight="1">
      <c r="B10" s="69"/>
      <c r="C10" s="6"/>
      <c r="D10" s="6"/>
      <c r="E10" s="6"/>
      <c r="F10" s="6"/>
      <c r="G10" s="6"/>
      <c r="H10" s="70"/>
    </row>
    <row r="11" spans="1:8" ht="30" customHeight="1">
      <c r="B11" s="69"/>
      <c r="C11" s="6"/>
      <c r="D11" s="6"/>
      <c r="E11" s="6"/>
      <c r="F11" s="6"/>
      <c r="G11" s="6"/>
      <c r="H11" s="70"/>
    </row>
    <row r="12" spans="1:8" ht="30" customHeight="1">
      <c r="B12" s="69"/>
      <c r="C12" s="6"/>
      <c r="D12" s="6"/>
      <c r="E12" s="6"/>
      <c r="F12" s="6"/>
      <c r="G12" s="6"/>
      <c r="H12" s="70"/>
    </row>
    <row r="13" spans="1:8" ht="30" customHeight="1">
      <c r="B13" s="69"/>
      <c r="C13" s="6"/>
      <c r="D13" s="6"/>
      <c r="E13" s="6"/>
      <c r="F13" s="6"/>
      <c r="G13" s="6"/>
      <c r="H13" s="70"/>
    </row>
    <row r="14" spans="1:8" ht="30" customHeight="1">
      <c r="B14" s="69"/>
      <c r="C14" s="6"/>
      <c r="D14" s="6"/>
      <c r="E14" s="6"/>
      <c r="F14" s="6"/>
      <c r="G14" s="6"/>
      <c r="H14" s="70"/>
    </row>
    <row r="15" spans="1:8" ht="30" customHeight="1">
      <c r="B15" s="69"/>
      <c r="C15" s="6"/>
      <c r="D15" s="6"/>
      <c r="E15" s="6"/>
      <c r="F15" s="6"/>
      <c r="G15" s="6"/>
      <c r="H15" s="70"/>
    </row>
    <row r="16" spans="1:8" ht="30" customHeight="1" thickBot="1">
      <c r="B16" s="71"/>
      <c r="C16" s="72"/>
      <c r="D16" s="72"/>
      <c r="E16" s="72"/>
      <c r="F16" s="72"/>
      <c r="G16" s="72"/>
      <c r="H16" s="73"/>
    </row>
    <row r="17" spans="1:9">
      <c r="C17" s="64"/>
    </row>
    <row r="18" spans="1:9" ht="24.75" thickBot="1">
      <c r="A18" s="65" t="s">
        <v>82</v>
      </c>
      <c r="B18" s="64"/>
      <c r="C18" s="64"/>
      <c r="D18" s="64"/>
      <c r="E18" s="64"/>
      <c r="F18" s="64"/>
      <c r="G18" s="64"/>
      <c r="H18" s="64"/>
      <c r="I18" s="64"/>
    </row>
    <row r="19" spans="1:9" ht="30" customHeight="1">
      <c r="A19" s="64"/>
      <c r="B19" s="66"/>
      <c r="C19" s="67"/>
      <c r="D19" s="67"/>
      <c r="E19" s="67"/>
      <c r="F19" s="67"/>
      <c r="G19" s="67"/>
      <c r="H19" s="68"/>
      <c r="I19" s="64"/>
    </row>
    <row r="20" spans="1:9" s="64" customFormat="1" ht="30" customHeight="1">
      <c r="B20" s="69"/>
      <c r="C20" s="6"/>
      <c r="D20" s="6"/>
      <c r="E20" s="6"/>
      <c r="F20" s="6"/>
      <c r="G20" s="6"/>
      <c r="H20" s="70"/>
    </row>
    <row r="21" spans="1:9" s="64" customFormat="1" ht="30" customHeight="1">
      <c r="B21" s="69"/>
      <c r="C21" s="6"/>
      <c r="D21" s="6"/>
      <c r="E21" s="6"/>
      <c r="F21" s="6"/>
      <c r="G21" s="6"/>
      <c r="H21" s="70"/>
    </row>
    <row r="22" spans="1:9" s="64" customFormat="1" ht="30" customHeight="1">
      <c r="B22" s="69"/>
      <c r="C22" s="6"/>
      <c r="D22" s="6"/>
      <c r="E22" s="6"/>
      <c r="F22" s="6"/>
      <c r="G22" s="6"/>
      <c r="H22" s="70"/>
    </row>
    <row r="23" spans="1:9" ht="30" customHeight="1">
      <c r="A23" s="64"/>
      <c r="B23" s="69"/>
      <c r="C23" s="6"/>
      <c r="D23" s="6"/>
      <c r="E23" s="6"/>
      <c r="F23" s="6"/>
      <c r="G23" s="6"/>
      <c r="H23" s="70"/>
      <c r="I23" s="64"/>
    </row>
    <row r="24" spans="1:9" ht="30" customHeight="1">
      <c r="A24" s="64"/>
      <c r="B24" s="69"/>
      <c r="C24" s="6"/>
      <c r="D24" s="6"/>
      <c r="E24" s="6"/>
      <c r="F24" s="6"/>
      <c r="G24" s="6"/>
      <c r="H24" s="70"/>
      <c r="I24" s="64"/>
    </row>
    <row r="25" spans="1:9" ht="30" customHeight="1">
      <c r="A25" s="64"/>
      <c r="B25" s="69"/>
      <c r="C25" s="6"/>
      <c r="D25" s="6"/>
      <c r="E25" s="6"/>
      <c r="F25" s="6"/>
      <c r="G25" s="6"/>
      <c r="H25" s="70"/>
      <c r="I25" s="64"/>
    </row>
    <row r="26" spans="1:9" ht="30" customHeight="1">
      <c r="A26" s="64"/>
      <c r="B26" s="69"/>
      <c r="C26" s="6"/>
      <c r="D26" s="6"/>
      <c r="E26" s="6"/>
      <c r="F26" s="6"/>
      <c r="G26" s="6"/>
      <c r="H26" s="70"/>
      <c r="I26" s="64"/>
    </row>
    <row r="27" spans="1:9" ht="30" customHeight="1">
      <c r="A27" s="64"/>
      <c r="B27" s="69"/>
      <c r="C27" s="6"/>
      <c r="D27" s="6"/>
      <c r="E27" s="6"/>
      <c r="F27" s="6"/>
      <c r="G27" s="6"/>
      <c r="H27" s="70"/>
      <c r="I27" s="64"/>
    </row>
    <row r="28" spans="1:9" ht="30" customHeight="1">
      <c r="A28" s="64"/>
      <c r="B28" s="69"/>
      <c r="C28" s="6"/>
      <c r="D28" s="6"/>
      <c r="E28" s="6"/>
      <c r="F28" s="6"/>
      <c r="G28" s="6"/>
      <c r="H28" s="70"/>
      <c r="I28" s="64"/>
    </row>
    <row r="29" spans="1:9" ht="30" customHeight="1">
      <c r="A29" s="64"/>
      <c r="B29" s="69"/>
      <c r="C29" s="6"/>
      <c r="D29" s="6"/>
      <c r="E29" s="6"/>
      <c r="F29" s="6"/>
      <c r="G29" s="6"/>
      <c r="H29" s="70"/>
      <c r="I29" s="64"/>
    </row>
    <row r="30" spans="1:9" ht="30" customHeight="1">
      <c r="A30" s="64"/>
      <c r="B30" s="69"/>
      <c r="C30" s="6"/>
      <c r="D30" s="6"/>
      <c r="E30" s="6"/>
      <c r="F30" s="6"/>
      <c r="G30" s="6"/>
      <c r="H30" s="70"/>
      <c r="I30" s="64"/>
    </row>
    <row r="31" spans="1:9" ht="30" customHeight="1">
      <c r="A31" s="64"/>
      <c r="B31" s="69"/>
      <c r="C31" s="6"/>
      <c r="D31" s="6"/>
      <c r="E31" s="6"/>
      <c r="F31" s="6"/>
      <c r="G31" s="6"/>
      <c r="H31" s="70"/>
      <c r="I31" s="64"/>
    </row>
    <row r="32" spans="1:9" ht="30" customHeight="1">
      <c r="A32" s="64"/>
      <c r="B32" s="69"/>
      <c r="C32" s="6"/>
      <c r="D32" s="6"/>
      <c r="E32" s="6"/>
      <c r="F32" s="6"/>
      <c r="G32" s="6"/>
      <c r="H32" s="70"/>
      <c r="I32" s="64"/>
    </row>
    <row r="33" spans="1:9" ht="30" customHeight="1" thickBot="1">
      <c r="A33" s="64"/>
      <c r="B33" s="71"/>
      <c r="C33" s="72"/>
      <c r="D33" s="72"/>
      <c r="E33" s="72"/>
      <c r="F33" s="72"/>
      <c r="G33" s="72"/>
      <c r="H33" s="73"/>
      <c r="I33" s="64"/>
    </row>
    <row r="34" spans="1:9">
      <c r="A34" s="64"/>
      <c r="B34" s="64"/>
      <c r="C34" s="64"/>
      <c r="D34" s="64"/>
      <c r="E34" s="64"/>
      <c r="F34" s="64"/>
      <c r="G34" s="64"/>
      <c r="H34" s="64"/>
      <c r="I34" s="64"/>
    </row>
    <row r="35" spans="1:9">
      <c r="C35" s="64"/>
    </row>
    <row r="36" spans="1:9">
      <c r="C36" s="64"/>
    </row>
    <row r="37" spans="1:9">
      <c r="C37" s="64"/>
    </row>
    <row r="38" spans="1:9">
      <c r="C38" s="64"/>
    </row>
    <row r="39" spans="1:9">
      <c r="C39" s="64"/>
    </row>
    <row r="40" spans="1:9">
      <c r="C40" s="64"/>
    </row>
    <row r="41" spans="1:9">
      <c r="C41" s="64"/>
    </row>
    <row r="42" spans="1:9">
      <c r="C42" s="64"/>
    </row>
    <row r="43" spans="1:9">
      <c r="C43" s="64"/>
    </row>
    <row r="44" spans="1:9">
      <c r="C44" s="64"/>
    </row>
    <row r="45" spans="1:9">
      <c r="C45" s="64"/>
    </row>
    <row r="46" spans="1:9">
      <c r="C46" s="64"/>
    </row>
    <row r="47" spans="1:9">
      <c r="C47" s="64"/>
    </row>
    <row r="48" spans="1:9">
      <c r="C48" s="64"/>
    </row>
    <row r="49" spans="3:3">
      <c r="C49" s="64"/>
    </row>
    <row r="50" spans="3:3">
      <c r="C50" s="64"/>
    </row>
    <row r="51" spans="3:3">
      <c r="C51" s="64"/>
    </row>
    <row r="52" spans="3:3">
      <c r="C52" s="64"/>
    </row>
    <row r="53" spans="3:3">
      <c r="C53" s="64"/>
    </row>
  </sheetData>
  <phoneticPr fontId="2"/>
  <pageMargins left="0.9055118110236221"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通帳コピー</vt:lpstr>
      <vt:lpstr>診療所用!Print_Area</vt:lpstr>
      <vt:lpstr>通帳コピー!Print_Area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2021-07-27T00:40:24Z</cp:lastPrinted>
  <dcterms:created xsi:type="dcterms:W3CDTF">2021-05-25T06:48:22Z</dcterms:created>
  <dcterms:modified xsi:type="dcterms:W3CDTF">2021-08-05T09:03:39Z</dcterms:modified>
</cp:coreProperties>
</file>